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customProperty3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12" documentId="8_{D4C08935-8DDE-4535-97B7-AD6B9A1FD791}" xr6:coauthVersionLast="47" xr6:coauthVersionMax="47" xr10:uidLastSave="{4E6DF81C-DD6A-4CB9-AB9D-FF8E47E725E2}"/>
  <bookViews>
    <workbookView xWindow="-120" yWindow="-120" windowWidth="29040" windowHeight="15720" xr2:uid="{00000000-000D-0000-FFFF-FFFF00000000}"/>
  </bookViews>
  <sheets>
    <sheet name="Ruteoversigt" sheetId="1" r:id="rId1"/>
    <sheet name="Pivot" sheetId="2" r:id="rId2"/>
  </sheets>
  <definedNames>
    <definedName name="_xlnm._FilterDatabase" localSheetId="0" hidden="1">Ruteoversigt!$A$5:$V$117</definedName>
  </definedNames>
  <calcPr calcId="191029" concurrentManualCount="16"/>
  <pivotCaches>
    <pivotCache cacheId="0" r:id="rId3"/>
    <pivotCache cacheId="1" r:id="rId4"/>
    <pivotCache cacheId="2" r:id="rId5"/>
    <pivotCache cacheId="3" r:id="rId6"/>
    <pivotCache cacheId="4" r:id="rId7"/>
    <pivotCache cacheId="5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20" i="1"/>
  <c r="L21" i="1"/>
  <c r="L22" i="1"/>
  <c r="L23" i="1"/>
  <c r="L24" i="1"/>
  <c r="L26" i="1"/>
  <c r="L27" i="1"/>
  <c r="L29" i="1"/>
  <c r="L30" i="1"/>
  <c r="L31" i="1"/>
  <c r="L32" i="1"/>
  <c r="L34" i="1"/>
  <c r="L35" i="1"/>
  <c r="L36" i="1"/>
  <c r="L37" i="1"/>
  <c r="L38" i="1"/>
  <c r="L39" i="1"/>
  <c r="L40" i="1"/>
  <c r="L41" i="1"/>
  <c r="L43" i="1"/>
  <c r="L44" i="1"/>
  <c r="L45" i="1"/>
  <c r="L46" i="1"/>
  <c r="L48" i="1"/>
  <c r="L49" i="1"/>
  <c r="L50" i="1"/>
  <c r="L51" i="1"/>
  <c r="L52" i="1"/>
  <c r="L54" i="1"/>
  <c r="L56" i="1"/>
  <c r="L59" i="1"/>
  <c r="L62" i="1"/>
  <c r="L63" i="1"/>
  <c r="L64" i="1"/>
  <c r="L66" i="1"/>
  <c r="L68" i="1"/>
  <c r="L70" i="1"/>
  <c r="L71" i="1"/>
  <c r="L72" i="1"/>
  <c r="L73" i="1"/>
  <c r="L74" i="1"/>
  <c r="L75" i="1"/>
  <c r="L76" i="1"/>
  <c r="L77" i="1"/>
  <c r="L78" i="1"/>
  <c r="L79" i="1"/>
  <c r="L81" i="1"/>
  <c r="L82" i="1"/>
  <c r="L83" i="1"/>
  <c r="L84" i="1"/>
  <c r="L85" i="1"/>
  <c r="L87" i="1"/>
  <c r="L89" i="1"/>
  <c r="L90" i="1"/>
  <c r="L91" i="1"/>
  <c r="L93" i="1"/>
  <c r="L94" i="1"/>
  <c r="L95" i="1"/>
  <c r="L96" i="1"/>
  <c r="L97" i="1"/>
  <c r="L98" i="1"/>
  <c r="L99" i="1"/>
  <c r="L101" i="1"/>
  <c r="L102" i="1"/>
  <c r="L103" i="1"/>
  <c r="L104" i="1"/>
  <c r="L106" i="1"/>
  <c r="L108" i="1"/>
  <c r="L110" i="1"/>
  <c r="L111" i="1"/>
  <c r="L114" i="1"/>
  <c r="L116" i="1"/>
  <c r="L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6" i="1"/>
  <c r="W4" i="1"/>
  <c r="W2" i="1"/>
  <c r="W3" i="1" s="1"/>
  <c r="I36" i="2"/>
  <c r="I37" i="2"/>
  <c r="S24" i="2"/>
  <c r="S25" i="2"/>
  <c r="S26" i="2"/>
  <c r="V4" i="1"/>
  <c r="V2" i="1"/>
  <c r="V3" i="1" s="1"/>
  <c r="S21" i="2"/>
  <c r="S22" i="2"/>
  <c r="S23" i="2"/>
  <c r="U4" i="1"/>
  <c r="T4" i="1"/>
  <c r="S4" i="1"/>
  <c r="R4" i="1"/>
  <c r="Q4" i="1"/>
  <c r="P4" i="1"/>
  <c r="O4" i="1"/>
  <c r="N4" i="1"/>
  <c r="U2" i="1"/>
  <c r="U3" i="1" s="1"/>
  <c r="T2" i="1"/>
  <c r="T3" i="1" s="1"/>
  <c r="S2" i="1"/>
  <c r="S3" i="1" s="1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19" i="2"/>
  <c r="X12" i="2"/>
  <c r="X11" i="2"/>
  <c r="X10" i="2"/>
  <c r="X9" i="2"/>
  <c r="X8" i="2"/>
  <c r="X7" i="2"/>
  <c r="X6" i="2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L18" i="1" s="1"/>
  <c r="H19" i="1"/>
  <c r="I19" i="1" s="1"/>
  <c r="L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L25" i="1" s="1"/>
  <c r="H26" i="1"/>
  <c r="I26" i="1" s="1"/>
  <c r="H27" i="1"/>
  <c r="I27" i="1" s="1"/>
  <c r="H28" i="1"/>
  <c r="I28" i="1" s="1"/>
  <c r="L28" i="1" s="1"/>
  <c r="H29" i="1"/>
  <c r="I29" i="1" s="1"/>
  <c r="H30" i="1"/>
  <c r="I30" i="1" s="1"/>
  <c r="H31" i="1"/>
  <c r="I31" i="1" s="1"/>
  <c r="H32" i="1"/>
  <c r="I32" i="1" s="1"/>
  <c r="H33" i="1"/>
  <c r="I33" i="1" s="1"/>
  <c r="L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L42" i="1" s="1"/>
  <c r="H43" i="1"/>
  <c r="I43" i="1" s="1"/>
  <c r="H44" i="1"/>
  <c r="I44" i="1" s="1"/>
  <c r="H45" i="1"/>
  <c r="I45" i="1" s="1"/>
  <c r="H46" i="1"/>
  <c r="I46" i="1" s="1"/>
  <c r="H47" i="1"/>
  <c r="I47" i="1" s="1"/>
  <c r="L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L53" i="1" s="1"/>
  <c r="H54" i="1"/>
  <c r="I54" i="1" s="1"/>
  <c r="H55" i="1"/>
  <c r="I55" i="1" s="1"/>
  <c r="L55" i="1" s="1"/>
  <c r="H56" i="1"/>
  <c r="I56" i="1" s="1"/>
  <c r="H57" i="1"/>
  <c r="I57" i="1" s="1"/>
  <c r="L57" i="1" s="1"/>
  <c r="H58" i="1"/>
  <c r="I58" i="1" s="1"/>
  <c r="L58" i="1" s="1"/>
  <c r="H59" i="1"/>
  <c r="I59" i="1" s="1"/>
  <c r="H60" i="1"/>
  <c r="I60" i="1" s="1"/>
  <c r="L60" i="1" s="1"/>
  <c r="H61" i="1"/>
  <c r="I61" i="1" s="1"/>
  <c r="L61" i="1" s="1"/>
  <c r="H62" i="1"/>
  <c r="I62" i="1" s="1"/>
  <c r="H63" i="1"/>
  <c r="I63" i="1" s="1"/>
  <c r="H64" i="1"/>
  <c r="I64" i="1" s="1"/>
  <c r="H65" i="1"/>
  <c r="I65" i="1" s="1"/>
  <c r="L65" i="1" s="1"/>
  <c r="H66" i="1"/>
  <c r="I66" i="1" s="1"/>
  <c r="H67" i="1"/>
  <c r="I67" i="1" s="1"/>
  <c r="L67" i="1" s="1"/>
  <c r="H68" i="1"/>
  <c r="I68" i="1" s="1"/>
  <c r="H69" i="1"/>
  <c r="I69" i="1" s="1"/>
  <c r="L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L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L86" i="1" s="1"/>
  <c r="H87" i="1"/>
  <c r="I87" i="1" s="1"/>
  <c r="H88" i="1"/>
  <c r="I88" i="1" s="1"/>
  <c r="L88" i="1" s="1"/>
  <c r="H89" i="1"/>
  <c r="I89" i="1" s="1"/>
  <c r="H90" i="1"/>
  <c r="I90" i="1" s="1"/>
  <c r="H91" i="1"/>
  <c r="I91" i="1" s="1"/>
  <c r="H92" i="1"/>
  <c r="I92" i="1" s="1"/>
  <c r="L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L100" i="1" s="1"/>
  <c r="H101" i="1"/>
  <c r="I101" i="1" s="1"/>
  <c r="H102" i="1"/>
  <c r="I102" i="1" s="1"/>
  <c r="H103" i="1"/>
  <c r="I103" i="1" s="1"/>
  <c r="H104" i="1"/>
  <c r="I104" i="1" s="1"/>
  <c r="H105" i="1"/>
  <c r="I105" i="1" s="1"/>
  <c r="L105" i="1" s="1"/>
  <c r="H106" i="1"/>
  <c r="I106" i="1" s="1"/>
  <c r="H107" i="1"/>
  <c r="I107" i="1" s="1"/>
  <c r="L107" i="1" s="1"/>
  <c r="H108" i="1"/>
  <c r="I108" i="1" s="1"/>
  <c r="H109" i="1"/>
  <c r="I109" i="1" s="1"/>
  <c r="L109" i="1" s="1"/>
  <c r="H110" i="1"/>
  <c r="I110" i="1" s="1"/>
  <c r="H111" i="1"/>
  <c r="I111" i="1" s="1"/>
  <c r="H112" i="1"/>
  <c r="I112" i="1" s="1"/>
  <c r="L112" i="1" s="1"/>
  <c r="H113" i="1"/>
  <c r="I113" i="1" s="1"/>
  <c r="L113" i="1" s="1"/>
  <c r="H114" i="1"/>
  <c r="I114" i="1" s="1"/>
  <c r="H115" i="1"/>
  <c r="I115" i="1" s="1"/>
  <c r="L115" i="1" s="1"/>
  <c r="H116" i="1"/>
  <c r="I116" i="1" s="1"/>
  <c r="H6" i="1"/>
  <c r="I6" i="1" s="1"/>
  <c r="S20" i="2"/>
  <c r="S19" i="2"/>
  <c r="I35" i="2"/>
  <c r="N2" i="1"/>
  <c r="R2" i="1"/>
  <c r="R3" i="1" s="1"/>
  <c r="Q2" i="1"/>
  <c r="Q3" i="1" s="1"/>
  <c r="P2" i="1"/>
  <c r="P3" i="1" s="1"/>
  <c r="O2" i="1"/>
  <c r="O3" i="1" s="1"/>
  <c r="M12" i="1"/>
  <c r="J12" i="1" s="1"/>
  <c r="D28" i="2"/>
  <c r="M1" i="1"/>
  <c r="M51" i="1"/>
  <c r="J51" i="1" s="1"/>
  <c r="M116" i="1"/>
  <c r="J116" i="1" s="1"/>
  <c r="M115" i="1"/>
  <c r="J115" i="1" s="1"/>
  <c r="M114" i="1"/>
  <c r="J114" i="1" s="1"/>
  <c r="M113" i="1"/>
  <c r="J113" i="1" s="1"/>
  <c r="M112" i="1"/>
  <c r="J112" i="1" s="1"/>
  <c r="M111" i="1"/>
  <c r="J111" i="1" s="1"/>
  <c r="M110" i="1"/>
  <c r="J110" i="1" s="1"/>
  <c r="M109" i="1"/>
  <c r="J109" i="1" s="1"/>
  <c r="M108" i="1"/>
  <c r="J108" i="1" s="1"/>
  <c r="M107" i="1"/>
  <c r="J107" i="1" s="1"/>
  <c r="M106" i="1"/>
  <c r="J106" i="1" s="1"/>
  <c r="M105" i="1"/>
  <c r="J105" i="1" s="1"/>
  <c r="M104" i="1"/>
  <c r="J104" i="1" s="1"/>
  <c r="M103" i="1"/>
  <c r="J103" i="1" s="1"/>
  <c r="M102" i="1"/>
  <c r="J102" i="1" s="1"/>
  <c r="M101" i="1"/>
  <c r="J101" i="1" s="1"/>
  <c r="M100" i="1"/>
  <c r="J100" i="1" s="1"/>
  <c r="M99" i="1"/>
  <c r="J99" i="1" s="1"/>
  <c r="M98" i="1"/>
  <c r="J98" i="1" s="1"/>
  <c r="M97" i="1"/>
  <c r="J97" i="1" s="1"/>
  <c r="M96" i="1"/>
  <c r="J96" i="1" s="1"/>
  <c r="M95" i="1"/>
  <c r="J95" i="1" s="1"/>
  <c r="M94" i="1"/>
  <c r="J94" i="1" s="1"/>
  <c r="M93" i="1"/>
  <c r="J93" i="1" s="1"/>
  <c r="M92" i="1"/>
  <c r="J92" i="1" s="1"/>
  <c r="M91" i="1"/>
  <c r="J91" i="1" s="1"/>
  <c r="M90" i="1"/>
  <c r="J90" i="1"/>
  <c r="M89" i="1"/>
  <c r="J89" i="1" s="1"/>
  <c r="M88" i="1"/>
  <c r="J88" i="1" s="1"/>
  <c r="M87" i="1"/>
  <c r="J87" i="1" s="1"/>
  <c r="M86" i="1"/>
  <c r="J86" i="1" s="1"/>
  <c r="M85" i="1"/>
  <c r="J85" i="1" s="1"/>
  <c r="M84" i="1"/>
  <c r="J84" i="1" s="1"/>
  <c r="M83" i="1"/>
  <c r="J83" i="1" s="1"/>
  <c r="M82" i="1"/>
  <c r="J82" i="1" s="1"/>
  <c r="M81" i="1"/>
  <c r="J81" i="1" s="1"/>
  <c r="M80" i="1"/>
  <c r="J80" i="1" s="1"/>
  <c r="M79" i="1"/>
  <c r="J79" i="1" s="1"/>
  <c r="M78" i="1"/>
  <c r="J78" i="1" s="1"/>
  <c r="M77" i="1"/>
  <c r="J77" i="1" s="1"/>
  <c r="M76" i="1"/>
  <c r="J76" i="1" s="1"/>
  <c r="M75" i="1"/>
  <c r="J75" i="1" s="1"/>
  <c r="M74" i="1"/>
  <c r="J74" i="1" s="1"/>
  <c r="M73" i="1"/>
  <c r="J73" i="1" s="1"/>
  <c r="M72" i="1"/>
  <c r="J72" i="1" s="1"/>
  <c r="M71" i="1"/>
  <c r="J71" i="1" s="1"/>
  <c r="M70" i="1"/>
  <c r="J70" i="1" s="1"/>
  <c r="M69" i="1"/>
  <c r="J69" i="1" s="1"/>
  <c r="M68" i="1"/>
  <c r="J68" i="1" s="1"/>
  <c r="M67" i="1"/>
  <c r="J67" i="1" s="1"/>
  <c r="M66" i="1"/>
  <c r="J66" i="1" s="1"/>
  <c r="M65" i="1"/>
  <c r="J65" i="1" s="1"/>
  <c r="M64" i="1"/>
  <c r="J64" i="1" s="1"/>
  <c r="M63" i="1"/>
  <c r="J63" i="1" s="1"/>
  <c r="M62" i="1"/>
  <c r="J62" i="1" s="1"/>
  <c r="M61" i="1"/>
  <c r="J61" i="1" s="1"/>
  <c r="M60" i="1"/>
  <c r="J60" i="1" s="1"/>
  <c r="M59" i="1"/>
  <c r="J59" i="1" s="1"/>
  <c r="M58" i="1"/>
  <c r="J58" i="1" s="1"/>
  <c r="M57" i="1"/>
  <c r="J57" i="1" s="1"/>
  <c r="M56" i="1"/>
  <c r="J56" i="1" s="1"/>
  <c r="M55" i="1"/>
  <c r="J55" i="1" s="1"/>
  <c r="M54" i="1"/>
  <c r="J54" i="1" s="1"/>
  <c r="M53" i="1"/>
  <c r="J53" i="1" s="1"/>
  <c r="M52" i="1"/>
  <c r="J52" i="1" s="1"/>
  <c r="M50" i="1"/>
  <c r="J50" i="1" s="1"/>
  <c r="M49" i="1"/>
  <c r="J49" i="1" s="1"/>
  <c r="M48" i="1"/>
  <c r="J48" i="1" s="1"/>
  <c r="M47" i="1"/>
  <c r="J47" i="1" s="1"/>
  <c r="M46" i="1"/>
  <c r="J46" i="1" s="1"/>
  <c r="M45" i="1"/>
  <c r="J45" i="1" s="1"/>
  <c r="M44" i="1"/>
  <c r="M43" i="1"/>
  <c r="J43" i="1" s="1"/>
  <c r="M42" i="1"/>
  <c r="J42" i="1" s="1"/>
  <c r="M41" i="1"/>
  <c r="J41" i="1" s="1"/>
  <c r="M40" i="1"/>
  <c r="J40" i="1" s="1"/>
  <c r="M39" i="1"/>
  <c r="J39" i="1" s="1"/>
  <c r="M38" i="1"/>
  <c r="J38" i="1" s="1"/>
  <c r="M37" i="1"/>
  <c r="J37" i="1" s="1"/>
  <c r="M36" i="1"/>
  <c r="J36" i="1" s="1"/>
  <c r="M35" i="1"/>
  <c r="J35" i="1" s="1"/>
  <c r="M34" i="1"/>
  <c r="J34" i="1" s="1"/>
  <c r="M33" i="1"/>
  <c r="J33" i="1" s="1"/>
  <c r="M32" i="1"/>
  <c r="J32" i="1" s="1"/>
  <c r="M31" i="1"/>
  <c r="J31" i="1"/>
  <c r="M30" i="1"/>
  <c r="J30" i="1" s="1"/>
  <c r="M29" i="1"/>
  <c r="J29" i="1" s="1"/>
  <c r="M28" i="1"/>
  <c r="J28" i="1" s="1"/>
  <c r="M27" i="1"/>
  <c r="J27" i="1" s="1"/>
  <c r="M26" i="1"/>
  <c r="J26" i="1" s="1"/>
  <c r="M25" i="1"/>
  <c r="J25" i="1" s="1"/>
  <c r="M24" i="1"/>
  <c r="J24" i="1" s="1"/>
  <c r="M23" i="1"/>
  <c r="J23" i="1" s="1"/>
  <c r="M22" i="1"/>
  <c r="J22" i="1" s="1"/>
  <c r="M21" i="1"/>
  <c r="J21" i="1" s="1"/>
  <c r="M20" i="1"/>
  <c r="J20" i="1" s="1"/>
  <c r="M19" i="1"/>
  <c r="J19" i="1" s="1"/>
  <c r="M18" i="1"/>
  <c r="J18" i="1" s="1"/>
  <c r="M17" i="1"/>
  <c r="J17" i="1" s="1"/>
  <c r="M16" i="1"/>
  <c r="J16" i="1" s="1"/>
  <c r="M15" i="1"/>
  <c r="J15" i="1" s="1"/>
  <c r="M14" i="1"/>
  <c r="J14" i="1" s="1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M7" i="1"/>
  <c r="J7" i="1" s="1"/>
  <c r="M8" i="1"/>
  <c r="M9" i="1"/>
  <c r="J9" i="1" s="1"/>
  <c r="M10" i="1"/>
  <c r="J10" i="1" s="1"/>
  <c r="M11" i="1"/>
  <c r="J11" i="1" s="1"/>
  <c r="M13" i="1"/>
  <c r="J13" i="1" s="1"/>
  <c r="M6" i="1"/>
  <c r="J6" i="1" s="1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I29" i="2"/>
  <c r="I30" i="2"/>
  <c r="I31" i="2"/>
  <c r="I32" i="2"/>
  <c r="I33" i="2"/>
  <c r="I34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D19" i="2"/>
  <c r="D20" i="2"/>
  <c r="D21" i="2"/>
  <c r="D22" i="2"/>
  <c r="D23" i="2"/>
  <c r="D24" i="2"/>
  <c r="D25" i="2"/>
  <c r="D26" i="2"/>
  <c r="D27" i="2"/>
  <c r="D18" i="2"/>
  <c r="D6" i="2"/>
  <c r="D7" i="2"/>
  <c r="D8" i="2"/>
  <c r="D9" i="2"/>
  <c r="D10" i="2"/>
  <c r="D11" i="2"/>
  <c r="D12" i="2"/>
  <c r="D13" i="2"/>
  <c r="D14" i="2"/>
  <c r="D15" i="2"/>
  <c r="D16" i="2"/>
  <c r="D17" i="2"/>
  <c r="D5" i="2"/>
  <c r="J44" i="1" l="1"/>
  <c r="J8" i="1"/>
  <c r="M2" i="1"/>
  <c r="N3" i="1"/>
  <c r="M4" i="1"/>
  <c r="M3" i="1" l="1"/>
</calcChain>
</file>

<file path=xl/sharedStrings.xml><?xml version="1.0" encoding="utf-8"?>
<sst xmlns="http://schemas.openxmlformats.org/spreadsheetml/2006/main" count="1703" uniqueCount="267">
  <si>
    <t>Gradering</t>
  </si>
  <si>
    <t>5b</t>
  </si>
  <si>
    <t>37B</t>
  </si>
  <si>
    <t>37C</t>
  </si>
  <si>
    <t>5c</t>
  </si>
  <si>
    <t>33A</t>
  </si>
  <si>
    <t>5a+</t>
  </si>
  <si>
    <t>25A</t>
  </si>
  <si>
    <t>Farve</t>
  </si>
  <si>
    <t>Mint</t>
  </si>
  <si>
    <t>Sort</t>
  </si>
  <si>
    <t>Grøn</t>
  </si>
  <si>
    <t>Gul</t>
  </si>
  <si>
    <t>27A</t>
  </si>
  <si>
    <t>Væg</t>
  </si>
  <si>
    <t>Kaminen</t>
  </si>
  <si>
    <t>Matterhorn</t>
  </si>
  <si>
    <t>Slab</t>
  </si>
  <si>
    <t>4b</t>
  </si>
  <si>
    <t>Blå</t>
  </si>
  <si>
    <t>Hvid</t>
  </si>
  <si>
    <t>5b+</t>
  </si>
  <si>
    <t>Pink</t>
  </si>
  <si>
    <t>Den Høje væg</t>
  </si>
  <si>
    <t>Gul&amp;Sort</t>
  </si>
  <si>
    <t>Det høje Slab</t>
  </si>
  <si>
    <t>6a</t>
  </si>
  <si>
    <t>38A</t>
  </si>
  <si>
    <t>Køkken væggen</t>
  </si>
  <si>
    <t>Rød</t>
  </si>
  <si>
    <t>17A</t>
  </si>
  <si>
    <t>4c</t>
  </si>
  <si>
    <t>Det Store Overhæng</t>
  </si>
  <si>
    <t>Diedren</t>
  </si>
  <si>
    <t>6a+</t>
  </si>
  <si>
    <t>23A</t>
  </si>
  <si>
    <t>11A</t>
  </si>
  <si>
    <t>Orange</t>
  </si>
  <si>
    <t>Flugtruten</t>
  </si>
  <si>
    <t>24B</t>
  </si>
  <si>
    <t>4a</t>
  </si>
  <si>
    <t>31B</t>
  </si>
  <si>
    <t>Hvælving Vest</t>
  </si>
  <si>
    <t>12A</t>
  </si>
  <si>
    <t>29C</t>
  </si>
  <si>
    <t>5c+</t>
  </si>
  <si>
    <t>27B</t>
  </si>
  <si>
    <t>30B</t>
  </si>
  <si>
    <t>13A</t>
  </si>
  <si>
    <t>24A</t>
  </si>
  <si>
    <t>24C</t>
  </si>
  <si>
    <t>26B</t>
  </si>
  <si>
    <t>26A</t>
  </si>
  <si>
    <t>6b</t>
  </si>
  <si>
    <t>37A</t>
  </si>
  <si>
    <t>16A</t>
  </si>
  <si>
    <t>28A</t>
  </si>
  <si>
    <t>Finns Corner</t>
  </si>
  <si>
    <t>15A</t>
  </si>
  <si>
    <t>20A</t>
  </si>
  <si>
    <t>20B</t>
  </si>
  <si>
    <t>18C</t>
  </si>
  <si>
    <t>11C</t>
  </si>
  <si>
    <t>Hvælving Øst</t>
  </si>
  <si>
    <t>39B</t>
  </si>
  <si>
    <t>Det Nye Overhæng</t>
  </si>
  <si>
    <t>11B</t>
  </si>
  <si>
    <t>25C</t>
  </si>
  <si>
    <t>12B</t>
  </si>
  <si>
    <t>19C</t>
  </si>
  <si>
    <t>38C</t>
  </si>
  <si>
    <t>10B</t>
  </si>
  <si>
    <t>25B</t>
  </si>
  <si>
    <t>40B</t>
  </si>
  <si>
    <t>7a</t>
  </si>
  <si>
    <t>18A</t>
  </si>
  <si>
    <t>6c+</t>
  </si>
  <si>
    <t>01A</t>
  </si>
  <si>
    <t>01B</t>
  </si>
  <si>
    <t>02A</t>
  </si>
  <si>
    <t>02C</t>
  </si>
  <si>
    <t>03A</t>
  </si>
  <si>
    <t>03B</t>
  </si>
  <si>
    <t>03C</t>
  </si>
  <si>
    <t>04B</t>
  </si>
  <si>
    <t>06A</t>
  </si>
  <si>
    <t>06B</t>
  </si>
  <si>
    <t>07A</t>
  </si>
  <si>
    <t>09C</t>
  </si>
  <si>
    <t>Grand Total</t>
  </si>
  <si>
    <t>Antal Ruter</t>
  </si>
  <si>
    <t>Sværhedsgrad</t>
  </si>
  <si>
    <t>02B</t>
  </si>
  <si>
    <t>6c</t>
  </si>
  <si>
    <t>04A</t>
  </si>
  <si>
    <t>5a</t>
  </si>
  <si>
    <t>05A</t>
  </si>
  <si>
    <t>05B</t>
  </si>
  <si>
    <t>05C</t>
  </si>
  <si>
    <t>Grå</t>
  </si>
  <si>
    <t>08A</t>
  </si>
  <si>
    <t>08B</t>
  </si>
  <si>
    <t>08C</t>
  </si>
  <si>
    <t>08D</t>
  </si>
  <si>
    <t>7a+</t>
  </si>
  <si>
    <t>09A</t>
  </si>
  <si>
    <t>09B</t>
  </si>
  <si>
    <t>Lilla</t>
  </si>
  <si>
    <t>10A</t>
  </si>
  <si>
    <t>6b+</t>
  </si>
  <si>
    <t>Hvælvingen Øst</t>
  </si>
  <si>
    <t>10C</t>
  </si>
  <si>
    <t>16B</t>
  </si>
  <si>
    <t>14A</t>
  </si>
  <si>
    <t>14B</t>
  </si>
  <si>
    <t>14C</t>
  </si>
  <si>
    <t>14D</t>
  </si>
  <si>
    <t>14E</t>
  </si>
  <si>
    <t>14F</t>
  </si>
  <si>
    <t>14G</t>
  </si>
  <si>
    <t>02D</t>
  </si>
  <si>
    <t>6?</t>
  </si>
  <si>
    <t>17B</t>
  </si>
  <si>
    <t>18B</t>
  </si>
  <si>
    <t>8a+</t>
  </si>
  <si>
    <t>19A</t>
  </si>
  <si>
    <t>19B</t>
  </si>
  <si>
    <t>7c+</t>
  </si>
  <si>
    <t>19D</t>
  </si>
  <si>
    <t>7?</t>
  </si>
  <si>
    <t>19E</t>
  </si>
  <si>
    <t>20C</t>
  </si>
  <si>
    <t>Neongul</t>
  </si>
  <si>
    <t>21A</t>
  </si>
  <si>
    <t>21B</t>
  </si>
  <si>
    <t>21C</t>
  </si>
  <si>
    <t>22A</t>
  </si>
  <si>
    <t>22B</t>
  </si>
  <si>
    <t>22C</t>
  </si>
  <si>
    <t>Hvid&amp;Grøn</t>
  </si>
  <si>
    <t>Meleret</t>
  </si>
  <si>
    <t>Mataskassen</t>
  </si>
  <si>
    <t>Grøn (gul tape)</t>
  </si>
  <si>
    <t>Grøn (sort tape)</t>
  </si>
  <si>
    <t>26C</t>
  </si>
  <si>
    <t>Gul +Rids</t>
  </si>
  <si>
    <t>Gul -Rids</t>
  </si>
  <si>
    <t>Rids (gul t fødder)</t>
  </si>
  <si>
    <t>28B</t>
  </si>
  <si>
    <t>29A</t>
  </si>
  <si>
    <t>29B</t>
  </si>
  <si>
    <t>Bruuns Berg</t>
  </si>
  <si>
    <t>30A</t>
  </si>
  <si>
    <t>31A</t>
  </si>
  <si>
    <t>32A</t>
  </si>
  <si>
    <t>32B</t>
  </si>
  <si>
    <t>32C</t>
  </si>
  <si>
    <t>Hvid + WB</t>
  </si>
  <si>
    <t>34A</t>
  </si>
  <si>
    <t>34B</t>
  </si>
  <si>
    <t>36A</t>
  </si>
  <si>
    <t>36B</t>
  </si>
  <si>
    <t>36C</t>
  </si>
  <si>
    <t>38B</t>
  </si>
  <si>
    <t>39A</t>
  </si>
  <si>
    <t>Sort (gul tape)</t>
  </si>
  <si>
    <t>39C</t>
  </si>
  <si>
    <t>40A</t>
  </si>
  <si>
    <t>7b</t>
  </si>
  <si>
    <t>41A</t>
  </si>
  <si>
    <t>41B</t>
  </si>
  <si>
    <t>42A</t>
  </si>
  <si>
    <t>42B</t>
  </si>
  <si>
    <t>42 C</t>
  </si>
  <si>
    <t>7b+</t>
  </si>
  <si>
    <t>Sort (gul&amp;rød tape)</t>
  </si>
  <si>
    <t>Pink (grøn tape)</t>
  </si>
  <si>
    <t>Mint (sort tape)</t>
  </si>
  <si>
    <t>Mint (rød tape)</t>
  </si>
  <si>
    <t>Rute sted</t>
  </si>
  <si>
    <t>Nr</t>
  </si>
  <si>
    <t>Rutebygger</t>
  </si>
  <si>
    <t>Martin B</t>
  </si>
  <si>
    <t>Kasper S</t>
  </si>
  <si>
    <t>?</t>
  </si>
  <si>
    <t>Mikkel FB</t>
  </si>
  <si>
    <t>Lars B</t>
  </si>
  <si>
    <t>Tobias L</t>
  </si>
  <si>
    <t>Mads B</t>
  </si>
  <si>
    <t>Astrid</t>
  </si>
  <si>
    <t>Seno</t>
  </si>
  <si>
    <t>Anders V</t>
  </si>
  <si>
    <t>Marie</t>
  </si>
  <si>
    <t>Thomas R</t>
  </si>
  <si>
    <t>Vitus</t>
  </si>
  <si>
    <t>Kristoffer</t>
  </si>
  <si>
    <t>Dennis</t>
  </si>
  <si>
    <t>Nicolai B</t>
  </si>
  <si>
    <t>Steffen</t>
  </si>
  <si>
    <t>Andreas L</t>
  </si>
  <si>
    <t>Andreas K</t>
  </si>
  <si>
    <t>Alfred</t>
  </si>
  <si>
    <t>Venstre for Overhænget</t>
  </si>
  <si>
    <t>Iben-Bitten</t>
  </si>
  <si>
    <t>Diana</t>
  </si>
  <si>
    <t>Jan M</t>
  </si>
  <si>
    <t>Tobias B</t>
  </si>
  <si>
    <t>Lead Cup</t>
  </si>
  <si>
    <t>Gul (sort tape)</t>
  </si>
  <si>
    <t>Orange (gennem tag)</t>
  </si>
  <si>
    <t>Orange (til tag)</t>
  </si>
  <si>
    <t>Kenn</t>
  </si>
  <si>
    <t>Silje-Rasmus</t>
  </si>
  <si>
    <t>Clara</t>
  </si>
  <si>
    <t>Victor</t>
  </si>
  <si>
    <t>Bygge Dato</t>
  </si>
  <si>
    <t>Mikkel F</t>
  </si>
  <si>
    <t>Ruter klatret pr sværhedsgrad</t>
  </si>
  <si>
    <t>Ruter klatret pr rutebygger</t>
  </si>
  <si>
    <t>Antal ruter</t>
  </si>
  <si>
    <t>Gns Besøg pr rute</t>
  </si>
  <si>
    <t>Ruter klatret pr område</t>
  </si>
  <si>
    <t>Ons 19/2</t>
  </si>
  <si>
    <t>Tir 18/2</t>
  </si>
  <si>
    <t>Antal besøg i alt</t>
  </si>
  <si>
    <t>Klatrere i alt</t>
  </si>
  <si>
    <t>Antal ruter klatret i alt</t>
  </si>
  <si>
    <t>Antal ruter i gennemsnit</t>
  </si>
  <si>
    <t>Antal besøg</t>
  </si>
  <si>
    <t>Klatreområde</t>
  </si>
  <si>
    <t>(Multiple Items)</t>
  </si>
  <si>
    <t>fre 21/2</t>
  </si>
  <si>
    <t>06C</t>
  </si>
  <si>
    <t>02E</t>
  </si>
  <si>
    <t>søn 23/2 -12</t>
  </si>
  <si>
    <t>16C</t>
  </si>
  <si>
    <t>Mint (grøn tape)</t>
  </si>
  <si>
    <t>Jonatan &amp; Ingeborg</t>
  </si>
  <si>
    <t>Alder dage</t>
  </si>
  <si>
    <t>Alder måneder</t>
  </si>
  <si>
    <t>Alder i Måneder</t>
  </si>
  <si>
    <t>Antal Besøg</t>
  </si>
  <si>
    <t>Klatret?</t>
  </si>
  <si>
    <t>Procent klatret</t>
  </si>
  <si>
    <t>Klatrede ruter pr sværhedsgrad</t>
  </si>
  <si>
    <t>Klatrede ruter pr alder i måneder</t>
  </si>
  <si>
    <t>Mest populære ruter</t>
  </si>
  <si>
    <t>Antal ruter klatret</t>
  </si>
  <si>
    <t>Man - børn</t>
  </si>
  <si>
    <t>Man - Junior</t>
  </si>
  <si>
    <t>Tir 25/2</t>
  </si>
  <si>
    <t>Forskellige ruter klatret</t>
  </si>
  <si>
    <t>Procent af ruter i sværhedsgraden er klatret min 1 gang</t>
  </si>
  <si>
    <t>Ons 26/2</t>
  </si>
  <si>
    <t>Fritz</t>
  </si>
  <si>
    <t>Tors 27/2</t>
  </si>
  <si>
    <t>Vurdering</t>
  </si>
  <si>
    <t>Antal I grad</t>
  </si>
  <si>
    <t>søn 23/2 12+</t>
  </si>
  <si>
    <t>A</t>
  </si>
  <si>
    <t>B</t>
  </si>
  <si>
    <t>C</t>
  </si>
  <si>
    <t>D</t>
  </si>
  <si>
    <t>E</t>
  </si>
  <si>
    <t>Vurdering og Grad</t>
  </si>
  <si>
    <t>Rute Nr</t>
  </si>
  <si>
    <t>Rute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</si>
</sst>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4" fontId="1" fillId="2" borderId="2" xfId="0" applyNumberFormat="1" applyFont="1" applyFill="1" applyBorder="1"/>
    <xf numFmtId="1" fontId="0" fillId="0" borderId="0" xfId="0" applyNumberFormat="1"/>
    <xf numFmtId="1" fontId="0" fillId="0" borderId="0" xfId="0" applyNumberFormat="1" applyAlignment="1">
      <alignment horizontal="left"/>
    </xf>
    <xf numFmtId="2" fontId="0" fillId="0" borderId="0" xfId="0" applyNumberFormat="1"/>
    <xf numFmtId="0" fontId="0" fillId="0" borderId="0" xfId="0" applyAlignment="1">
      <alignment horizontal="left" indent="1"/>
    </xf>
    <xf numFmtId="3" fontId="0" fillId="0" borderId="0" xfId="0" applyNumberFormat="1"/>
    <xf numFmtId="14" fontId="0" fillId="0" borderId="0" xfId="0" applyNumberFormat="1"/>
    <xf numFmtId="0" fontId="0" fillId="0" borderId="0" xfId="0" quotePrefix="1"/>
    <xf numFmtId="0" fontId="0" fillId="0" borderId="0" xfId="0" applyNumberFormat="1"/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6.xml"/><Relationship Id="rId13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5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4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3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2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16.415123611114" createdVersion="8" refreshedVersion="8" minRefreshableVersion="3" recordCount="111" xr:uid="{B4C4757A-2493-4F1F-912A-122AF0B99F6F}">
  <cacheSource type="worksheet">
    <worksheetSource ref="B5:M116" sheet="Ruteoversigt"/>
  </cacheSource>
  <cacheFields count="12">
    <cacheField name="Rute sted" numFmtId="0">
      <sharedItems count="111">
        <s v="01A"/>
        <s v="01B"/>
        <s v="02A"/>
        <s v="02B"/>
        <s v="02C"/>
        <s v="02D"/>
        <s v="02E"/>
        <s v="03A"/>
        <s v="03B"/>
        <s v="03C"/>
        <s v="04A"/>
        <s v="04B"/>
        <s v="05A"/>
        <s v="05B"/>
        <s v="05C"/>
        <s v="06A"/>
        <s v="06B"/>
        <s v="06C"/>
        <s v="07A"/>
        <s v="08A"/>
        <s v="08B"/>
        <s v="08C"/>
        <s v="08D"/>
        <s v="09A"/>
        <s v="09B"/>
        <s v="09C"/>
        <s v="10A"/>
        <s v="10B"/>
        <s v="10C"/>
        <s v="11A"/>
        <s v="11B"/>
        <s v="11C"/>
        <s v="12A"/>
        <s v="12B"/>
        <s v="13A"/>
        <s v="14A"/>
        <s v="14B"/>
        <s v="14C"/>
        <s v="14D"/>
        <s v="14E"/>
        <s v="14F"/>
        <s v="14G"/>
        <s v="15A"/>
        <s v="16A"/>
        <s v="16B"/>
        <s v="16C"/>
        <s v="17A"/>
        <s v="17B"/>
        <s v="18A"/>
        <s v="18B"/>
        <s v="18C"/>
        <s v="19A"/>
        <s v="19B"/>
        <s v="19C"/>
        <s v="19D"/>
        <s v="19E"/>
        <s v="20A"/>
        <s v="20B"/>
        <s v="20C"/>
        <s v="21A"/>
        <s v="21B"/>
        <s v="21C"/>
        <s v="22A"/>
        <s v="22B"/>
        <s v="22C"/>
        <s v="23A"/>
        <s v="24A"/>
        <s v="24B"/>
        <s v="24C"/>
        <s v="25A"/>
        <s v="25B"/>
        <s v="25C"/>
        <s v="26A"/>
        <s v="26B"/>
        <s v="26C"/>
        <s v="27A"/>
        <s v="27B"/>
        <s v="28A"/>
        <s v="28B"/>
        <s v="29A"/>
        <s v="29B"/>
        <s v="29C"/>
        <s v="30A"/>
        <s v="30B"/>
        <s v="31A"/>
        <s v="31B"/>
        <s v="32A"/>
        <s v="32B"/>
        <s v="32C"/>
        <s v="33A"/>
        <s v="34A"/>
        <s v="34B"/>
        <s v="36A"/>
        <s v="36B"/>
        <s v="36C"/>
        <s v="37A"/>
        <s v="37B"/>
        <s v="37C"/>
        <s v="38A"/>
        <s v="38B"/>
        <s v="38C"/>
        <s v="39A"/>
        <s v="39B"/>
        <s v="39C"/>
        <s v="40A"/>
        <s v="40B"/>
        <s v="41A"/>
        <s v="41B"/>
        <s v="42A"/>
        <s v="42B"/>
        <s v="42 C"/>
      </sharedItems>
    </cacheField>
    <cacheField name="Gradering" numFmtId="0">
      <sharedItems count="24">
        <s v="6a+"/>
        <s v="5b"/>
        <s v="6a"/>
        <s v="6c"/>
        <s v="6?"/>
        <s v="6c+"/>
        <s v="5c"/>
        <s v="5a"/>
        <s v="5c+"/>
        <s v="6b"/>
        <s v="5b+"/>
        <s v="7a+"/>
        <s v="6b+"/>
        <s v="7?"/>
        <s v="4c"/>
        <s v="8a+"/>
        <s v="7c+"/>
        <s v="4a"/>
        <s v="4b"/>
        <s v="7a"/>
        <s v="5a+"/>
        <s v="7b"/>
        <s v="7b+"/>
        <s v="bc" u="1"/>
      </sharedItems>
    </cacheField>
    <cacheField name="Farve" numFmtId="0">
      <sharedItems count="30">
        <s v="Grøn"/>
        <s v="Hvid"/>
        <s v="Orange"/>
        <s v="Pink"/>
        <s v="Mint"/>
        <s v="Sort"/>
        <s v="Gul"/>
        <s v="Rød"/>
        <s v="Blå"/>
        <s v="Grå"/>
        <s v="Lilla"/>
        <s v="Gul&amp;Sort"/>
        <s v="Hvid + WB"/>
        <s v="Mint (grøn tape)"/>
        <s v="Gul (sort tape)"/>
        <s v="Orange (til tag)"/>
        <s v="Orange (gennem tag)"/>
        <s v="Neongul"/>
        <s v="Hvid&amp;Grøn"/>
        <s v="Meleret"/>
        <s v="Grøn (sort tape)"/>
        <s v="Grøn (gul tape)"/>
        <s v="Gul +Rids"/>
        <s v="Gul -Rids"/>
        <s v="Rids (gul t fødder)"/>
        <s v="Mint (sort tape)"/>
        <s v="Mint (rød tape)"/>
        <s v="Pink (grøn tape)"/>
        <s v="Sort (gul tape)"/>
        <s v="Sort (gul&amp;rød tape)"/>
      </sharedItems>
    </cacheField>
    <cacheField name="Væg" numFmtId="0">
      <sharedItems count="17">
        <s v="Køkken væggen"/>
        <s v="Den Høje væg"/>
        <s v="Det høje Slab"/>
        <s v="Hvælvingen Øst"/>
        <s v="Flugtruten"/>
        <s v="Hvælving Øst"/>
        <s v="Slab"/>
        <s v="Venstre for Overhænget"/>
        <s v="Det Store Overhæng"/>
        <s v="Mataskassen"/>
        <s v="Matterhorn"/>
        <s v="Finns Corner"/>
        <s v="Bruuns Berg"/>
        <s v="Hvælving Vest"/>
        <s v="Kaminen"/>
        <s v="Diedren"/>
        <s v="Det Nye Overhæng"/>
      </sharedItems>
    </cacheField>
    <cacheField name="Rutebygger" numFmtId="0">
      <sharedItems count="32">
        <s v="Martin B"/>
        <s v="Kasper S"/>
        <s v="Vitus"/>
        <s v="Mikkel FB"/>
        <s v="Lars B"/>
        <s v="Tobias L"/>
        <s v="Mads B"/>
        <s v="Astrid"/>
        <s v="Seno"/>
        <s v="Victor"/>
        <s v="Anders V"/>
        <s v="Marie"/>
        <s v="Andreas L"/>
        <s v="Thomas R"/>
        <s v="Kristoffer"/>
        <s v="Dennis"/>
        <s v="Nicolai B"/>
        <s v="Steffen"/>
        <s v="Andreas K"/>
        <s v="Alfred"/>
        <s v="Iben-Bitten"/>
        <s v="Diana"/>
        <s v="Jonatan &amp; Ingeborg"/>
        <s v="Jan M"/>
        <s v="Tobias B"/>
        <s v="Lead Cup"/>
        <s v="Kenn"/>
        <s v="Silje-Rasmus"/>
        <s v="Fritz"/>
        <s v="Clara"/>
        <s v="?"/>
        <s v="Mikkel F"/>
      </sharedItems>
    </cacheField>
    <cacheField name="Bygge Dato" numFmtId="14">
      <sharedItems containsSemiMixedTypes="0" containsNonDate="0" containsDate="1" containsString="0" minDate="2024-06-01T00:00:00" maxDate="2025-02-20T00:00:00"/>
    </cacheField>
    <cacheField name="Alder dage" numFmtId="1">
      <sharedItems containsSemiMixedTypes="0" containsString="0" containsNumber="1" containsInteger="1" minValue="9" maxValue="272"/>
    </cacheField>
    <cacheField name="Alder måneder" numFmtId="1">
      <sharedItems containsSemiMixedTypes="0" containsString="0" containsNumber="1" containsInteger="1" minValue="0" maxValue="9" count="7">
        <n v="5"/>
        <n v="3"/>
        <n v="1"/>
        <n v="0"/>
        <n v="2"/>
        <n v="4"/>
        <n v="9"/>
      </sharedItems>
    </cacheField>
    <cacheField name="Klatret?" numFmtId="1">
      <sharedItems containsSemiMixedTypes="0" containsString="0" containsNumber="1" containsInteger="1" minValue="0" maxValue="1"/>
    </cacheField>
    <cacheField name="Antal I grad" numFmtId="1">
      <sharedItems containsSemiMixedTypes="0" containsString="0" containsNumber="1" containsInteger="1" minValue="1" maxValue="38"/>
    </cacheField>
    <cacheField name="Vurdering" numFmtId="1">
      <sharedItems count="5">
        <s v="B"/>
        <s v="A"/>
        <s v="D"/>
        <s v="C"/>
        <s v="E"/>
      </sharedItems>
    </cacheField>
    <cacheField name="Antal besøg i alt" numFmtId="0">
      <sharedItems containsSemiMixedTypes="0" containsString="0" containsNumber="1" containsInteger="1" minValue="0" maxValue="52" count="39">
        <n v="7"/>
        <n v="19"/>
        <n v="15"/>
        <n v="1"/>
        <n v="27"/>
        <n v="4"/>
        <n v="11"/>
        <n v="6"/>
        <n v="3"/>
        <n v="8"/>
        <n v="10"/>
        <n v="2"/>
        <n v="0"/>
        <n v="16"/>
        <n v="52"/>
        <n v="24"/>
        <n v="23"/>
        <n v="17"/>
        <n v="12"/>
        <n v="21"/>
        <n v="14"/>
        <n v="9"/>
        <n v="18"/>
        <n v="5"/>
        <n v="29"/>
        <n v="20"/>
        <n v="43"/>
        <n v="26"/>
        <n v="36"/>
        <n v="41"/>
        <n v="38"/>
        <n v="25"/>
        <n v="13"/>
        <n v="22" u="1"/>
        <n v="42" u="1"/>
        <n v="37" u="1"/>
        <n v="34" u="1"/>
        <n v="28" u="1"/>
        <n v="3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16.415124537038" createdVersion="8" refreshedVersion="8" minRefreshableVersion="3" recordCount="111" xr:uid="{C4C742BE-3C05-475E-AD7B-F44668CCCEC7}">
  <cacheSource type="worksheet">
    <worksheetSource ref="A5:R116" sheet="Ruteoversigt"/>
  </cacheSource>
  <cacheFields count="18">
    <cacheField name="Nr" numFmtId="0">
      <sharedItems containsSemiMixedTypes="0" containsString="0" containsNumber="1" containsInteger="1" minValue="1" maxValue="111"/>
    </cacheField>
    <cacheField name="Rute sted" numFmtId="0">
      <sharedItems/>
    </cacheField>
    <cacheField name="Gradering" numFmtId="0">
      <sharedItems count="23">
        <s v="6a+"/>
        <s v="5b"/>
        <s v="6a"/>
        <s v="6c"/>
        <s v="6?"/>
        <s v="6c+"/>
        <s v="5c"/>
        <s v="5a"/>
        <s v="5c+"/>
        <s v="6b"/>
        <s v="5b+"/>
        <s v="7a+"/>
        <s v="6b+"/>
        <s v="7?"/>
        <s v="4c"/>
        <s v="8a+"/>
        <s v="7c+"/>
        <s v="4a"/>
        <s v="4b"/>
        <s v="7a"/>
        <s v="5a+"/>
        <s v="7b"/>
        <s v="7b+"/>
      </sharedItems>
    </cacheField>
    <cacheField name="Farve" numFmtId="0">
      <sharedItems/>
    </cacheField>
    <cacheField name="Væg" numFmtId="0">
      <sharedItems/>
    </cacheField>
    <cacheField name="Rutebygger" numFmtId="0">
      <sharedItems/>
    </cacheField>
    <cacheField name="Bygge Dato" numFmtId="14">
      <sharedItems containsSemiMixedTypes="0" containsNonDate="0" containsDate="1" containsString="0" minDate="2024-06-01T00:00:00" maxDate="2025-02-20T00:00:00"/>
    </cacheField>
    <cacheField name="Alder dage" numFmtId="1">
      <sharedItems containsSemiMixedTypes="0" containsString="0" containsNumber="1" containsInteger="1" minValue="9" maxValue="272"/>
    </cacheField>
    <cacheField name="Alder måneder" numFmtId="1">
      <sharedItems containsSemiMixedTypes="0" containsString="0" containsNumber="1" containsInteger="1" minValue="0" maxValue="9"/>
    </cacheField>
    <cacheField name="Klatret?" numFmtId="1">
      <sharedItems containsSemiMixedTypes="0" containsString="0" containsNumber="1" containsInteger="1" minValue="0" maxValue="1"/>
    </cacheField>
    <cacheField name="Antal I grad" numFmtId="1">
      <sharedItems containsSemiMixedTypes="0" containsString="0" containsNumber="1" containsInteger="1" minValue="1" maxValue="38"/>
    </cacheField>
    <cacheField name="Vurdering" numFmtId="1">
      <sharedItems/>
    </cacheField>
    <cacheField name="Antal besøg i alt" numFmtId="0">
      <sharedItems containsSemiMixedTypes="0" containsString="0" containsNumber="1" containsInteger="1" minValue="0" maxValue="52"/>
    </cacheField>
    <cacheField name="Tir 18/2" numFmtId="0">
      <sharedItems containsString="0" containsBlank="1" containsNumber="1" containsInteger="1" minValue="1" maxValue="14"/>
    </cacheField>
    <cacheField name="Ons 19/2" numFmtId="0">
      <sharedItems containsString="0" containsBlank="1" containsNumber="1" containsInteger="1" minValue="1" maxValue="2"/>
    </cacheField>
    <cacheField name="fre 21/2" numFmtId="0">
      <sharedItems containsString="0" containsBlank="1" containsNumber="1" containsInteger="1" minValue="1" maxValue="3"/>
    </cacheField>
    <cacheField name="søn 23/2 -12" numFmtId="0">
      <sharedItems containsString="0" containsBlank="1" containsNumber="1" containsInteger="1" minValue="1" maxValue="6"/>
    </cacheField>
    <cacheField name="søn 23/2 12+" numFmtId="0">
      <sharedItems containsString="0" containsBlank="1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16.415125" createdVersion="8" refreshedVersion="8" minRefreshableVersion="3" recordCount="111" xr:uid="{3FB256D7-7DA1-4CDB-9284-D8AACC6EEDC3}">
  <cacheSource type="worksheet">
    <worksheetSource ref="B5:R116" sheet="Ruteoversigt"/>
  </cacheSource>
  <cacheFields count="17">
    <cacheField name="Rute sted" numFmtId="0">
      <sharedItems/>
    </cacheField>
    <cacheField name="Gradering" numFmtId="0">
      <sharedItems/>
    </cacheField>
    <cacheField name="Farve" numFmtId="0">
      <sharedItems/>
    </cacheField>
    <cacheField name="Væg" numFmtId="0">
      <sharedItems/>
    </cacheField>
    <cacheField name="Rutebygger" numFmtId="0">
      <sharedItems/>
    </cacheField>
    <cacheField name="Bygge Dato" numFmtId="14">
      <sharedItems containsSemiMixedTypes="0" containsNonDate="0" containsDate="1" containsString="0" minDate="2024-06-01T00:00:00" maxDate="2025-02-20T00:00:00"/>
    </cacheField>
    <cacheField name="Alder dage" numFmtId="1">
      <sharedItems containsSemiMixedTypes="0" containsString="0" containsNumber="1" containsInteger="1" minValue="9" maxValue="272"/>
    </cacheField>
    <cacheField name="Alder måneder" numFmtId="1">
      <sharedItems containsSemiMixedTypes="0" containsString="0" containsNumber="1" minValue="0" maxValue="12.333333333333334" count="34">
        <n v="5"/>
        <n v="3"/>
        <n v="1"/>
        <n v="0"/>
        <n v="2"/>
        <n v="4"/>
        <n v="9"/>
        <n v="12" u="1"/>
        <n v="5.2" u="1"/>
        <n v="3.0666666666666669" u="1"/>
        <n v="0.93333333333333335" u="1"/>
        <n v="0.73333333333333328" u="1"/>
        <n v="0.13333333333333333" u="1"/>
        <n v="4.833333333333333" u="1"/>
        <n v="1.5" u="1"/>
        <n v="12.333333333333334" u="1"/>
        <n v="3.7666666666666666" u="1"/>
        <n v="2.4" u="1"/>
        <n v="0.26666666666666666" u="1"/>
        <n v="3.2" u="1"/>
        <n v="4.333333333333333" u="1"/>
        <n v="4.3" u="1"/>
        <n v="2.1" u="1"/>
        <n v="4.9333333333333336" u="1"/>
        <n v="4.166666666666667" u="1"/>
        <n v="4.7" u="1"/>
        <n v="1.9" u="1"/>
        <n v="1.0333333333333334" u="1"/>
        <n v="5.3" u="1"/>
        <n v="8.9" u="1"/>
        <n v="2.8" u="1"/>
        <n v="2.2666666666666666" u="1"/>
        <n v="2.2999999999999998" u="1"/>
        <n v="2.3333333333333335" u="1"/>
      </sharedItems>
    </cacheField>
    <cacheField name="Klatret?" numFmtId="1">
      <sharedItems containsSemiMixedTypes="0" containsString="0" containsNumber="1" containsInteger="1" minValue="0" maxValue="1"/>
    </cacheField>
    <cacheField name="Antal I grad" numFmtId="1">
      <sharedItems containsSemiMixedTypes="0" containsString="0" containsNumber="1" containsInteger="1" minValue="1" maxValue="38"/>
    </cacheField>
    <cacheField name="Vurdering" numFmtId="1">
      <sharedItems/>
    </cacheField>
    <cacheField name="Antal besøg i alt" numFmtId="0">
      <sharedItems containsSemiMixedTypes="0" containsString="0" containsNumber="1" containsInteger="1" minValue="0" maxValue="52" count="39">
        <n v="7"/>
        <n v="19"/>
        <n v="15"/>
        <n v="1"/>
        <n v="27"/>
        <n v="4"/>
        <n v="11"/>
        <n v="6"/>
        <n v="3"/>
        <n v="8"/>
        <n v="10"/>
        <n v="2"/>
        <n v="0"/>
        <n v="16"/>
        <n v="52"/>
        <n v="24"/>
        <n v="23"/>
        <n v="17"/>
        <n v="12"/>
        <n v="21"/>
        <n v="14"/>
        <n v="9"/>
        <n v="18"/>
        <n v="5"/>
        <n v="29"/>
        <n v="20"/>
        <n v="43"/>
        <n v="26"/>
        <n v="36"/>
        <n v="41"/>
        <n v="38"/>
        <n v="25"/>
        <n v="13"/>
        <n v="22" u="1"/>
        <n v="42" u="1"/>
        <n v="37" u="1"/>
        <n v="34" u="1"/>
        <n v="28" u="1"/>
        <n v="32" u="1"/>
      </sharedItems>
    </cacheField>
    <cacheField name="Tir 18/2" numFmtId="0">
      <sharedItems containsString="0" containsBlank="1" containsNumber="1" containsInteger="1" minValue="1" maxValue="14"/>
    </cacheField>
    <cacheField name="Ons 19/2" numFmtId="0">
      <sharedItems containsString="0" containsBlank="1" containsNumber="1" containsInteger="1" minValue="1" maxValue="2"/>
    </cacheField>
    <cacheField name="fre 21/2" numFmtId="0">
      <sharedItems containsString="0" containsBlank="1" containsNumber="1" containsInteger="1" minValue="1" maxValue="3"/>
    </cacheField>
    <cacheField name="søn 23/2 -12" numFmtId="0">
      <sharedItems containsString="0" containsBlank="1" containsNumber="1" containsInteger="1" minValue="1" maxValue="6"/>
    </cacheField>
    <cacheField name="søn 23/2 12+" numFmtId="0">
      <sharedItems containsString="0" containsBlank="1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16.415125347223" createdVersion="8" refreshedVersion="8" minRefreshableVersion="3" recordCount="111" xr:uid="{0F4E2286-CC07-45FD-9F23-F1E89C6A403E}">
  <cacheSource type="worksheet">
    <worksheetSource ref="A5:O116" sheet="Ruteoversigt"/>
  </cacheSource>
  <cacheFields count="15">
    <cacheField name="Nr" numFmtId="0">
      <sharedItems containsSemiMixedTypes="0" containsString="0" containsNumber="1" containsInteger="1" minValue="1" maxValue="111"/>
    </cacheField>
    <cacheField name="Rute sted" numFmtId="0">
      <sharedItems/>
    </cacheField>
    <cacheField name="Gradering" numFmtId="0">
      <sharedItems count="23">
        <s v="6a+"/>
        <s v="5b"/>
        <s v="6a"/>
        <s v="6c"/>
        <s v="6?"/>
        <s v="6c+"/>
        <s v="5c"/>
        <s v="5a"/>
        <s v="5c+"/>
        <s v="6b"/>
        <s v="5b+"/>
        <s v="7a+"/>
        <s v="6b+"/>
        <s v="7?"/>
        <s v="4c"/>
        <s v="8a+"/>
        <s v="7c+"/>
        <s v="4a"/>
        <s v="4b"/>
        <s v="7a"/>
        <s v="5a+"/>
        <s v="7b"/>
        <s v="7b+"/>
      </sharedItems>
    </cacheField>
    <cacheField name="Farve" numFmtId="0">
      <sharedItems/>
    </cacheField>
    <cacheField name="Væg" numFmtId="0">
      <sharedItems/>
    </cacheField>
    <cacheField name="Rutebygger" numFmtId="0">
      <sharedItems/>
    </cacheField>
    <cacheField name="Bygge Dato" numFmtId="14">
      <sharedItems containsSemiMixedTypes="0" containsNonDate="0" containsDate="1" containsString="0" minDate="2024-06-01T00:00:00" maxDate="2025-02-20T00:00:00"/>
    </cacheField>
    <cacheField name="Alder dage" numFmtId="1">
      <sharedItems containsSemiMixedTypes="0" containsString="0" containsNumber="1" containsInteger="1" minValue="9" maxValue="272"/>
    </cacheField>
    <cacheField name="Alder måneder" numFmtId="1">
      <sharedItems containsSemiMixedTypes="0" containsString="0" containsNumber="1" containsInteger="1" minValue="0" maxValue="9"/>
    </cacheField>
    <cacheField name="Klatret?" numFmtId="1">
      <sharedItems containsSemiMixedTypes="0" containsString="0" containsNumber="1" containsInteger="1" minValue="0" maxValue="1"/>
    </cacheField>
    <cacheField name="Antal I grad" numFmtId="1">
      <sharedItems containsSemiMixedTypes="0" containsString="0" containsNumber="1" containsInteger="1" minValue="1" maxValue="38"/>
    </cacheField>
    <cacheField name="Vurdering" numFmtId="1">
      <sharedItems/>
    </cacheField>
    <cacheField name="Antal besøg i alt" numFmtId="0">
      <sharedItems containsSemiMixedTypes="0" containsString="0" containsNumber="1" containsInteger="1" minValue="0" maxValue="52" count="39">
        <n v="7"/>
        <n v="19"/>
        <n v="15"/>
        <n v="1"/>
        <n v="27"/>
        <n v="4"/>
        <n v="11"/>
        <n v="6"/>
        <n v="3"/>
        <n v="8"/>
        <n v="10"/>
        <n v="2"/>
        <n v="0"/>
        <n v="16"/>
        <n v="52"/>
        <n v="24"/>
        <n v="23"/>
        <n v="17"/>
        <n v="12"/>
        <n v="21"/>
        <n v="14"/>
        <n v="9"/>
        <n v="18"/>
        <n v="5"/>
        <n v="29"/>
        <n v="20"/>
        <n v="43"/>
        <n v="26"/>
        <n v="36"/>
        <n v="41"/>
        <n v="38"/>
        <n v="25"/>
        <n v="13"/>
        <n v="22" u="1"/>
        <n v="42" u="1"/>
        <n v="37" u="1"/>
        <n v="34" u="1"/>
        <n v="28" u="1"/>
        <n v="32" u="1"/>
      </sharedItems>
    </cacheField>
    <cacheField name="Tir 18/2" numFmtId="0">
      <sharedItems containsString="0" containsBlank="1" containsNumber="1" containsInteger="1" minValue="1" maxValue="14"/>
    </cacheField>
    <cacheField name="Ons 19/2" numFmtId="0">
      <sharedItems containsString="0" containsBlank="1" containsNumber="1" containsInteger="1" minValue="1" maxValue="2"/>
    </cacheField>
  </cacheFields>
  <extLst>
    <ext xmlns:x14="http://schemas.microsoft.com/office/spreadsheetml/2009/9/main" uri="{725AE2AE-9491-48be-B2B4-4EB974FC3084}">
      <x14:pivotCacheDefinition pivotCacheId="187977170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16.415125694446" createdVersion="8" refreshedVersion="8" minRefreshableVersion="3" recordCount="111" xr:uid="{CBEE62F5-9730-460E-8866-4C8574240977}">
  <cacheSource type="worksheet">
    <worksheetSource ref="A5:N116" sheet="Ruteoversigt"/>
  </cacheSource>
  <cacheFields count="14">
    <cacheField name="Nr" numFmtId="0">
      <sharedItems containsSemiMixedTypes="0" containsString="0" containsNumber="1" containsInteger="1" minValue="1" maxValue="111"/>
    </cacheField>
    <cacheField name="Rute sted" numFmtId="0">
      <sharedItems/>
    </cacheField>
    <cacheField name="Gradering" numFmtId="0">
      <sharedItems/>
    </cacheField>
    <cacheField name="Farve" numFmtId="0">
      <sharedItems/>
    </cacheField>
    <cacheField name="Væg" numFmtId="0">
      <sharedItems count="17">
        <s v="Køkken væggen"/>
        <s v="Den Høje væg"/>
        <s v="Det høje Slab"/>
        <s v="Hvælvingen Øst"/>
        <s v="Flugtruten"/>
        <s v="Hvælving Øst"/>
        <s v="Slab"/>
        <s v="Venstre for Overhænget"/>
        <s v="Det Store Overhæng"/>
        <s v="Mataskassen"/>
        <s v="Matterhorn"/>
        <s v="Finns Corner"/>
        <s v="Bruuns Berg"/>
        <s v="Hvælving Vest"/>
        <s v="Kaminen"/>
        <s v="Diedren"/>
        <s v="Det Nye Overhæng"/>
      </sharedItems>
    </cacheField>
    <cacheField name="Rutebygger" numFmtId="0">
      <sharedItems count="33">
        <s v="Martin B"/>
        <s v="Kasper S"/>
        <s v="Vitus"/>
        <s v="Mikkel FB"/>
        <s v="Lars B"/>
        <s v="Tobias L"/>
        <s v="Mads B"/>
        <s v="Astrid"/>
        <s v="Seno"/>
        <s v="Victor"/>
        <s v="Anders V"/>
        <s v="Marie"/>
        <s v="Andreas L"/>
        <s v="Thomas R"/>
        <s v="Kristoffer"/>
        <s v="Dennis"/>
        <s v="Nicolai B"/>
        <s v="Steffen"/>
        <s v="Andreas K"/>
        <s v="Alfred"/>
        <s v="Iben-Bitten"/>
        <s v="Diana"/>
        <s v="Jonatan &amp; Ingeborg"/>
        <s v="Jan M"/>
        <s v="Tobias B"/>
        <s v="Lead Cup"/>
        <s v="Kenn"/>
        <s v="Silje-Rasmus"/>
        <s v="Fritz"/>
        <s v="Clara"/>
        <s v="?"/>
        <s v="Mikkel F"/>
        <s v="Anders B" u="1"/>
      </sharedItems>
    </cacheField>
    <cacheField name="Bygge Dato" numFmtId="14">
      <sharedItems containsSemiMixedTypes="0" containsNonDate="0" containsDate="1" containsString="0" minDate="2024-06-01T00:00:00" maxDate="2025-02-20T00:00:00"/>
    </cacheField>
    <cacheField name="Alder dage" numFmtId="1">
      <sharedItems containsSemiMixedTypes="0" containsString="0" containsNumber="1" containsInteger="1" minValue="9" maxValue="272"/>
    </cacheField>
    <cacheField name="Alder måneder" numFmtId="1">
      <sharedItems containsSemiMixedTypes="0" containsString="0" containsNumber="1" containsInteger="1" minValue="0" maxValue="9"/>
    </cacheField>
    <cacheField name="Klatret?" numFmtId="1">
      <sharedItems containsSemiMixedTypes="0" containsString="0" containsNumber="1" containsInteger="1" minValue="0" maxValue="1"/>
    </cacheField>
    <cacheField name="Antal I grad" numFmtId="1">
      <sharedItems containsSemiMixedTypes="0" containsString="0" containsNumber="1" containsInteger="1" minValue="1" maxValue="38"/>
    </cacheField>
    <cacheField name="Vurdering" numFmtId="1">
      <sharedItems/>
    </cacheField>
    <cacheField name="Antal besøg i alt" numFmtId="0">
      <sharedItems containsSemiMixedTypes="0" containsString="0" containsNumber="1" containsInteger="1" minValue="0" maxValue="52"/>
    </cacheField>
    <cacheField name="Tir 18/2" numFmtId="0">
      <sharedItems containsString="0" containsBlank="1" containsNumber="1" containsInteger="1" minValue="1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16.416724074072" createdVersion="8" refreshedVersion="8" minRefreshableVersion="3" recordCount="111" xr:uid="{1DD10869-593B-4D48-AD8D-2C4A5DDECF07}">
  <cacheSource type="worksheet">
    <worksheetSource ref="A5:W116" sheet="Ruteoversigt"/>
  </cacheSource>
  <cacheFields count="23">
    <cacheField name="Nr" numFmtId="0">
      <sharedItems containsSemiMixedTypes="0" containsString="0" containsNumber="1" containsInteger="1" minValue="1" maxValue="111"/>
    </cacheField>
    <cacheField name="Rute sted" numFmtId="0">
      <sharedItems/>
    </cacheField>
    <cacheField name="Gradering" numFmtId="0">
      <sharedItems/>
    </cacheField>
    <cacheField name="Farve" numFmtId="0">
      <sharedItems/>
    </cacheField>
    <cacheField name="Væg" numFmtId="0">
      <sharedItems/>
    </cacheField>
    <cacheField name="Rutebygger" numFmtId="0">
      <sharedItems/>
    </cacheField>
    <cacheField name="Bygge Dato" numFmtId="14">
      <sharedItems containsSemiMixedTypes="0" containsNonDate="0" containsDate="1" containsString="0" minDate="2024-06-01T00:00:00" maxDate="2025-02-20T00:00:00"/>
    </cacheField>
    <cacheField name="Alder dage" numFmtId="1">
      <sharedItems containsSemiMixedTypes="0" containsString="0" containsNumber="1" containsInteger="1" minValue="9" maxValue="272"/>
    </cacheField>
    <cacheField name="Alder måneder" numFmtId="1">
      <sharedItems containsSemiMixedTypes="0" containsString="0" containsNumber="1" containsInteger="1" minValue="0" maxValue="9"/>
    </cacheField>
    <cacheField name="Klatret?" numFmtId="1">
      <sharedItems containsSemiMixedTypes="0" containsString="0" containsNumber="1" containsInteger="1" minValue="0" maxValue="1"/>
    </cacheField>
    <cacheField name="Antal I grad" numFmtId="1">
      <sharedItems containsSemiMixedTypes="0" containsString="0" containsNumber="1" containsInteger="1" minValue="1" maxValue="38"/>
    </cacheField>
    <cacheField name="Vurdering" numFmtId="1">
      <sharedItems count="5">
        <s v="B"/>
        <s v="A"/>
        <s v="D"/>
        <s v="C"/>
        <s v="E"/>
      </sharedItems>
    </cacheField>
    <cacheField name="Antal besøg i alt" numFmtId="0">
      <sharedItems containsSemiMixedTypes="0" containsString="0" containsNumber="1" containsInteger="1" minValue="0" maxValue="52"/>
    </cacheField>
    <cacheField name="Tir 18/2" numFmtId="0">
      <sharedItems containsString="0" containsBlank="1" containsNumber="1" containsInteger="1" minValue="1" maxValue="14"/>
    </cacheField>
    <cacheField name="Ons 19/2" numFmtId="0">
      <sharedItems containsString="0" containsBlank="1" containsNumber="1" containsInteger="1" minValue="1" maxValue="2"/>
    </cacheField>
    <cacheField name="fre 21/2" numFmtId="0">
      <sharedItems containsString="0" containsBlank="1" containsNumber="1" containsInteger="1" minValue="1" maxValue="3"/>
    </cacheField>
    <cacheField name="søn 23/2 -12" numFmtId="0">
      <sharedItems containsString="0" containsBlank="1" containsNumber="1" containsInteger="1" minValue="1" maxValue="6"/>
    </cacheField>
    <cacheField name="søn 23/2 12+" numFmtId="0">
      <sharedItems containsString="0" containsBlank="1" containsNumber="1" containsInteger="1" minValue="1" maxValue="6"/>
    </cacheField>
    <cacheField name="Man - børn" numFmtId="0">
      <sharedItems containsString="0" containsBlank="1" containsNumber="1" containsInteger="1" minValue="1" maxValue="3"/>
    </cacheField>
    <cacheField name="Man - Junior" numFmtId="0">
      <sharedItems containsString="0" containsBlank="1" containsNumber="1" containsInteger="1" minValue="1" maxValue="5"/>
    </cacheField>
    <cacheField name="Tir 25/2" numFmtId="0">
      <sharedItems containsString="0" containsBlank="1" containsNumber="1" containsInteger="1" minValue="1" maxValue="17"/>
    </cacheField>
    <cacheField name="Ons 26/2" numFmtId="0">
      <sharedItems containsString="0" containsBlank="1" containsNumber="1" containsInteger="1" minValue="1" maxValue="10"/>
    </cacheField>
    <cacheField name="Tors 27/2" numFmtId="0">
      <sharedItems containsString="0" containsBlank="1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x v="0"/>
    <x v="0"/>
    <x v="0"/>
    <x v="0"/>
    <d v="2024-09-20T00:00:00"/>
    <n v="161"/>
    <x v="0"/>
    <n v="1"/>
    <n v="10"/>
    <x v="0"/>
    <x v="0"/>
  </r>
  <r>
    <x v="1"/>
    <x v="1"/>
    <x v="1"/>
    <x v="0"/>
    <x v="0"/>
    <d v="2024-11-23T00:00:00"/>
    <n v="97"/>
    <x v="1"/>
    <n v="1"/>
    <n v="13"/>
    <x v="1"/>
    <x v="1"/>
  </r>
  <r>
    <x v="2"/>
    <x v="2"/>
    <x v="2"/>
    <x v="0"/>
    <x v="1"/>
    <d v="2024-09-20T00:00:00"/>
    <n v="161"/>
    <x v="0"/>
    <n v="1"/>
    <n v="14"/>
    <x v="1"/>
    <x v="2"/>
  </r>
  <r>
    <x v="3"/>
    <x v="3"/>
    <x v="3"/>
    <x v="0"/>
    <x v="2"/>
    <d v="2024-11-23T00:00:00"/>
    <n v="97"/>
    <x v="1"/>
    <n v="1"/>
    <n v="9"/>
    <x v="2"/>
    <x v="3"/>
  </r>
  <r>
    <x v="4"/>
    <x v="1"/>
    <x v="4"/>
    <x v="0"/>
    <x v="3"/>
    <d v="2025-01-26T00:00:00"/>
    <n v="33"/>
    <x v="2"/>
    <n v="1"/>
    <n v="13"/>
    <x v="1"/>
    <x v="4"/>
  </r>
  <r>
    <x v="5"/>
    <x v="4"/>
    <x v="5"/>
    <x v="0"/>
    <x v="3"/>
    <d v="2025-02-01T00:00:00"/>
    <n v="27"/>
    <x v="2"/>
    <n v="1"/>
    <n v="38"/>
    <x v="2"/>
    <x v="3"/>
  </r>
  <r>
    <x v="6"/>
    <x v="5"/>
    <x v="6"/>
    <x v="0"/>
    <x v="2"/>
    <d v="2025-02-19T00:00:00"/>
    <n v="9"/>
    <x v="3"/>
    <n v="1"/>
    <n v="5"/>
    <x v="3"/>
    <x v="5"/>
  </r>
  <r>
    <x v="7"/>
    <x v="2"/>
    <x v="1"/>
    <x v="0"/>
    <x v="4"/>
    <d v="2024-09-20T00:00:00"/>
    <n v="161"/>
    <x v="0"/>
    <n v="1"/>
    <n v="14"/>
    <x v="1"/>
    <x v="6"/>
  </r>
  <r>
    <x v="8"/>
    <x v="6"/>
    <x v="7"/>
    <x v="0"/>
    <x v="5"/>
    <d v="2024-10-01T00:00:00"/>
    <n v="150"/>
    <x v="0"/>
    <n v="1"/>
    <n v="10"/>
    <x v="0"/>
    <x v="7"/>
  </r>
  <r>
    <x v="9"/>
    <x v="0"/>
    <x v="0"/>
    <x v="0"/>
    <x v="6"/>
    <d v="2025-01-09T00:00:00"/>
    <n v="50"/>
    <x v="4"/>
    <n v="1"/>
    <n v="10"/>
    <x v="3"/>
    <x v="8"/>
  </r>
  <r>
    <x v="10"/>
    <x v="7"/>
    <x v="8"/>
    <x v="1"/>
    <x v="7"/>
    <d v="2024-09-20T00:00:00"/>
    <n v="161"/>
    <x v="0"/>
    <n v="1"/>
    <n v="1"/>
    <x v="0"/>
    <x v="9"/>
  </r>
  <r>
    <x v="11"/>
    <x v="0"/>
    <x v="5"/>
    <x v="1"/>
    <x v="2"/>
    <d v="2024-11-23T00:00:00"/>
    <n v="97"/>
    <x v="1"/>
    <n v="1"/>
    <n v="10"/>
    <x v="0"/>
    <x v="10"/>
  </r>
  <r>
    <x v="12"/>
    <x v="3"/>
    <x v="3"/>
    <x v="1"/>
    <x v="1"/>
    <d v="2024-09-20T00:00:00"/>
    <n v="161"/>
    <x v="0"/>
    <n v="1"/>
    <n v="9"/>
    <x v="2"/>
    <x v="11"/>
  </r>
  <r>
    <x v="13"/>
    <x v="5"/>
    <x v="8"/>
    <x v="1"/>
    <x v="1"/>
    <d v="2024-09-20T00:00:00"/>
    <n v="161"/>
    <x v="0"/>
    <n v="0"/>
    <n v="5"/>
    <x v="4"/>
    <x v="12"/>
  </r>
  <r>
    <x v="14"/>
    <x v="0"/>
    <x v="9"/>
    <x v="1"/>
    <x v="8"/>
    <d v="2024-11-23T00:00:00"/>
    <n v="97"/>
    <x v="1"/>
    <n v="1"/>
    <n v="10"/>
    <x v="0"/>
    <x v="7"/>
  </r>
  <r>
    <x v="15"/>
    <x v="8"/>
    <x v="1"/>
    <x v="1"/>
    <x v="9"/>
    <d v="2024-09-20T00:00:00"/>
    <n v="161"/>
    <x v="0"/>
    <n v="1"/>
    <n v="4"/>
    <x v="1"/>
    <x v="13"/>
  </r>
  <r>
    <x v="16"/>
    <x v="9"/>
    <x v="4"/>
    <x v="1"/>
    <x v="10"/>
    <d v="2025-01-26T00:00:00"/>
    <n v="33"/>
    <x v="2"/>
    <n v="1"/>
    <n v="13"/>
    <x v="0"/>
    <x v="7"/>
  </r>
  <r>
    <x v="17"/>
    <x v="1"/>
    <x v="6"/>
    <x v="1"/>
    <x v="2"/>
    <d v="2025-02-19T00:00:00"/>
    <n v="9"/>
    <x v="3"/>
    <n v="1"/>
    <n v="13"/>
    <x v="1"/>
    <x v="14"/>
  </r>
  <r>
    <x v="18"/>
    <x v="10"/>
    <x v="3"/>
    <x v="1"/>
    <x v="11"/>
    <d v="2024-10-01T00:00:00"/>
    <n v="150"/>
    <x v="0"/>
    <n v="1"/>
    <n v="6"/>
    <x v="1"/>
    <x v="15"/>
  </r>
  <r>
    <x v="19"/>
    <x v="9"/>
    <x v="7"/>
    <x v="2"/>
    <x v="10"/>
    <d v="2024-09-20T00:00:00"/>
    <n v="161"/>
    <x v="0"/>
    <n v="1"/>
    <n v="13"/>
    <x v="2"/>
    <x v="11"/>
  </r>
  <r>
    <x v="20"/>
    <x v="9"/>
    <x v="8"/>
    <x v="2"/>
    <x v="12"/>
    <d v="2024-11-02T00:00:00"/>
    <n v="118"/>
    <x v="5"/>
    <n v="1"/>
    <n v="13"/>
    <x v="3"/>
    <x v="5"/>
  </r>
  <r>
    <x v="21"/>
    <x v="3"/>
    <x v="6"/>
    <x v="2"/>
    <x v="13"/>
    <d v="2024-12-13T00:00:00"/>
    <n v="77"/>
    <x v="1"/>
    <n v="1"/>
    <n v="9"/>
    <x v="3"/>
    <x v="8"/>
  </r>
  <r>
    <x v="22"/>
    <x v="11"/>
    <x v="4"/>
    <x v="2"/>
    <x v="2"/>
    <d v="2025-02-15T00:00:00"/>
    <n v="13"/>
    <x v="3"/>
    <n v="0"/>
    <n v="4"/>
    <x v="2"/>
    <x v="12"/>
  </r>
  <r>
    <x v="23"/>
    <x v="6"/>
    <x v="0"/>
    <x v="2"/>
    <x v="13"/>
    <d v="2024-11-19T00:00:00"/>
    <n v="101"/>
    <x v="1"/>
    <n v="1"/>
    <n v="10"/>
    <x v="3"/>
    <x v="5"/>
  </r>
  <r>
    <x v="24"/>
    <x v="6"/>
    <x v="10"/>
    <x v="2"/>
    <x v="14"/>
    <d v="2024-10-16T00:00:00"/>
    <n v="135"/>
    <x v="0"/>
    <n v="1"/>
    <n v="10"/>
    <x v="0"/>
    <x v="7"/>
  </r>
  <r>
    <x v="25"/>
    <x v="1"/>
    <x v="11"/>
    <x v="2"/>
    <x v="13"/>
    <d v="2024-12-13T00:00:00"/>
    <n v="77"/>
    <x v="1"/>
    <n v="1"/>
    <n v="13"/>
    <x v="1"/>
    <x v="16"/>
  </r>
  <r>
    <x v="26"/>
    <x v="12"/>
    <x v="8"/>
    <x v="3"/>
    <x v="5"/>
    <d v="2024-09-20T00:00:00"/>
    <n v="161"/>
    <x v="0"/>
    <n v="1"/>
    <n v="5"/>
    <x v="2"/>
    <x v="3"/>
  </r>
  <r>
    <x v="27"/>
    <x v="12"/>
    <x v="7"/>
    <x v="3"/>
    <x v="6"/>
    <d v="2024-10-17T00:00:00"/>
    <n v="134"/>
    <x v="5"/>
    <n v="0"/>
    <n v="5"/>
    <x v="4"/>
    <x v="12"/>
  </r>
  <r>
    <x v="28"/>
    <x v="9"/>
    <x v="0"/>
    <x v="3"/>
    <x v="13"/>
    <d v="2024-12-22T00:00:00"/>
    <n v="68"/>
    <x v="4"/>
    <n v="1"/>
    <n v="13"/>
    <x v="0"/>
    <x v="0"/>
  </r>
  <r>
    <x v="29"/>
    <x v="10"/>
    <x v="2"/>
    <x v="4"/>
    <x v="15"/>
    <d v="2024-09-28T00:00:00"/>
    <n v="153"/>
    <x v="0"/>
    <n v="1"/>
    <n v="6"/>
    <x v="0"/>
    <x v="9"/>
  </r>
  <r>
    <x v="30"/>
    <x v="2"/>
    <x v="6"/>
    <x v="5"/>
    <x v="16"/>
    <d v="2024-10-21T00:00:00"/>
    <n v="130"/>
    <x v="5"/>
    <n v="1"/>
    <n v="14"/>
    <x v="1"/>
    <x v="13"/>
  </r>
  <r>
    <x v="31"/>
    <x v="10"/>
    <x v="4"/>
    <x v="5"/>
    <x v="7"/>
    <d v="2025-01-26T00:00:00"/>
    <n v="33"/>
    <x v="2"/>
    <n v="1"/>
    <n v="6"/>
    <x v="1"/>
    <x v="17"/>
  </r>
  <r>
    <x v="32"/>
    <x v="6"/>
    <x v="6"/>
    <x v="4"/>
    <x v="15"/>
    <d v="2024-09-20T00:00:00"/>
    <n v="161"/>
    <x v="0"/>
    <n v="1"/>
    <n v="10"/>
    <x v="1"/>
    <x v="18"/>
  </r>
  <r>
    <x v="33"/>
    <x v="2"/>
    <x v="8"/>
    <x v="4"/>
    <x v="17"/>
    <d v="2024-11-23T00:00:00"/>
    <n v="97"/>
    <x v="1"/>
    <n v="1"/>
    <n v="14"/>
    <x v="0"/>
    <x v="0"/>
  </r>
  <r>
    <x v="34"/>
    <x v="0"/>
    <x v="12"/>
    <x v="4"/>
    <x v="18"/>
    <d v="2024-09-20T00:00:00"/>
    <n v="161"/>
    <x v="0"/>
    <n v="1"/>
    <n v="10"/>
    <x v="0"/>
    <x v="9"/>
  </r>
  <r>
    <x v="35"/>
    <x v="2"/>
    <x v="0"/>
    <x v="6"/>
    <x v="1"/>
    <d v="2024-09-20T00:00:00"/>
    <n v="161"/>
    <x v="0"/>
    <n v="1"/>
    <n v="14"/>
    <x v="1"/>
    <x v="19"/>
  </r>
  <r>
    <x v="36"/>
    <x v="3"/>
    <x v="10"/>
    <x v="6"/>
    <x v="19"/>
    <d v="2024-09-20T00:00:00"/>
    <n v="161"/>
    <x v="0"/>
    <n v="1"/>
    <n v="9"/>
    <x v="2"/>
    <x v="11"/>
  </r>
  <r>
    <x v="37"/>
    <x v="3"/>
    <x v="8"/>
    <x v="6"/>
    <x v="2"/>
    <d v="2024-09-20T00:00:00"/>
    <n v="161"/>
    <x v="0"/>
    <n v="1"/>
    <n v="9"/>
    <x v="0"/>
    <x v="0"/>
  </r>
  <r>
    <x v="38"/>
    <x v="11"/>
    <x v="7"/>
    <x v="6"/>
    <x v="19"/>
    <d v="2024-10-05T00:00:00"/>
    <n v="146"/>
    <x v="0"/>
    <n v="1"/>
    <n v="4"/>
    <x v="3"/>
    <x v="8"/>
  </r>
  <r>
    <x v="39"/>
    <x v="2"/>
    <x v="3"/>
    <x v="6"/>
    <x v="5"/>
    <d v="2024-10-05T00:00:00"/>
    <n v="146"/>
    <x v="0"/>
    <n v="1"/>
    <n v="14"/>
    <x v="1"/>
    <x v="20"/>
  </r>
  <r>
    <x v="40"/>
    <x v="1"/>
    <x v="6"/>
    <x v="6"/>
    <x v="11"/>
    <d v="2024-11-19T00:00:00"/>
    <n v="101"/>
    <x v="1"/>
    <n v="1"/>
    <n v="13"/>
    <x v="1"/>
    <x v="1"/>
  </r>
  <r>
    <x v="41"/>
    <x v="13"/>
    <x v="5"/>
    <x v="6"/>
    <x v="2"/>
    <d v="2025-02-01T00:00:00"/>
    <n v="27"/>
    <x v="2"/>
    <n v="0"/>
    <n v="5"/>
    <x v="2"/>
    <x v="12"/>
  </r>
  <r>
    <x v="42"/>
    <x v="1"/>
    <x v="7"/>
    <x v="7"/>
    <x v="20"/>
    <d v="2024-09-20T00:00:00"/>
    <n v="161"/>
    <x v="0"/>
    <n v="1"/>
    <n v="13"/>
    <x v="0"/>
    <x v="21"/>
  </r>
  <r>
    <x v="43"/>
    <x v="6"/>
    <x v="0"/>
    <x v="7"/>
    <x v="21"/>
    <d v="2024-11-23T00:00:00"/>
    <n v="97"/>
    <x v="1"/>
    <n v="1"/>
    <n v="10"/>
    <x v="1"/>
    <x v="22"/>
  </r>
  <r>
    <x v="44"/>
    <x v="12"/>
    <x v="2"/>
    <x v="7"/>
    <x v="2"/>
    <d v="2024-12-28T00:00:00"/>
    <n v="62"/>
    <x v="4"/>
    <n v="1"/>
    <n v="5"/>
    <x v="3"/>
    <x v="23"/>
  </r>
  <r>
    <x v="45"/>
    <x v="9"/>
    <x v="13"/>
    <x v="7"/>
    <x v="22"/>
    <d v="2025-01-23T00:00:00"/>
    <n v="36"/>
    <x v="2"/>
    <n v="1"/>
    <n v="13"/>
    <x v="1"/>
    <x v="2"/>
  </r>
  <r>
    <x v="46"/>
    <x v="14"/>
    <x v="6"/>
    <x v="7"/>
    <x v="23"/>
    <d v="2024-09-17T00:00:00"/>
    <n v="164"/>
    <x v="0"/>
    <n v="1"/>
    <n v="3"/>
    <x v="1"/>
    <x v="24"/>
  </r>
  <r>
    <x v="47"/>
    <x v="4"/>
    <x v="4"/>
    <x v="7"/>
    <x v="2"/>
    <d v="2025-02-15T00:00:00"/>
    <n v="13"/>
    <x v="3"/>
    <n v="0"/>
    <n v="38"/>
    <x v="2"/>
    <x v="12"/>
  </r>
  <r>
    <x v="48"/>
    <x v="5"/>
    <x v="8"/>
    <x v="8"/>
    <x v="8"/>
    <d v="2024-09-20T00:00:00"/>
    <n v="161"/>
    <x v="0"/>
    <n v="1"/>
    <n v="5"/>
    <x v="2"/>
    <x v="3"/>
  </r>
  <r>
    <x v="49"/>
    <x v="15"/>
    <x v="9"/>
    <x v="8"/>
    <x v="12"/>
    <d v="2024-09-28T00:00:00"/>
    <n v="153"/>
    <x v="0"/>
    <n v="0"/>
    <n v="1"/>
    <x v="2"/>
    <x v="12"/>
  </r>
  <r>
    <x v="50"/>
    <x v="1"/>
    <x v="0"/>
    <x v="8"/>
    <x v="24"/>
    <d v="2025-01-26T00:00:00"/>
    <n v="33"/>
    <x v="2"/>
    <n v="1"/>
    <n v="13"/>
    <x v="1"/>
    <x v="15"/>
  </r>
  <r>
    <x v="51"/>
    <x v="11"/>
    <x v="7"/>
    <x v="8"/>
    <x v="25"/>
    <d v="2024-06-01T00:00:00"/>
    <n v="272"/>
    <x v="6"/>
    <n v="0"/>
    <n v="4"/>
    <x v="4"/>
    <x v="12"/>
  </r>
  <r>
    <x v="52"/>
    <x v="16"/>
    <x v="10"/>
    <x v="8"/>
    <x v="12"/>
    <d v="2024-09-20T00:00:00"/>
    <n v="161"/>
    <x v="0"/>
    <n v="0"/>
    <n v="1"/>
    <x v="2"/>
    <x v="12"/>
  </r>
  <r>
    <x v="53"/>
    <x v="0"/>
    <x v="14"/>
    <x v="8"/>
    <x v="5"/>
    <d v="2025-01-26T00:00:00"/>
    <n v="33"/>
    <x v="2"/>
    <n v="1"/>
    <n v="10"/>
    <x v="0"/>
    <x v="9"/>
  </r>
  <r>
    <x v="54"/>
    <x v="13"/>
    <x v="4"/>
    <x v="8"/>
    <x v="19"/>
    <d v="2025-02-01T00:00:00"/>
    <n v="27"/>
    <x v="2"/>
    <n v="0"/>
    <n v="5"/>
    <x v="2"/>
    <x v="12"/>
  </r>
  <r>
    <x v="55"/>
    <x v="12"/>
    <x v="3"/>
    <x v="8"/>
    <x v="2"/>
    <d v="2025-02-15T00:00:00"/>
    <n v="13"/>
    <x v="3"/>
    <n v="1"/>
    <n v="5"/>
    <x v="3"/>
    <x v="11"/>
  </r>
  <r>
    <x v="56"/>
    <x v="1"/>
    <x v="15"/>
    <x v="8"/>
    <x v="8"/>
    <d v="2024-09-28T00:00:00"/>
    <n v="153"/>
    <x v="0"/>
    <n v="1"/>
    <n v="13"/>
    <x v="3"/>
    <x v="5"/>
  </r>
  <r>
    <x v="57"/>
    <x v="0"/>
    <x v="16"/>
    <x v="8"/>
    <x v="8"/>
    <d v="2024-10-05T00:00:00"/>
    <n v="146"/>
    <x v="0"/>
    <n v="1"/>
    <n v="10"/>
    <x v="1"/>
    <x v="6"/>
  </r>
  <r>
    <x v="58"/>
    <x v="12"/>
    <x v="17"/>
    <x v="8"/>
    <x v="19"/>
    <d v="2024-12-28T00:00:00"/>
    <n v="62"/>
    <x v="4"/>
    <n v="1"/>
    <n v="5"/>
    <x v="2"/>
    <x v="3"/>
  </r>
  <r>
    <x v="59"/>
    <x v="5"/>
    <x v="0"/>
    <x v="9"/>
    <x v="13"/>
    <d v="2024-09-20T00:00:00"/>
    <n v="161"/>
    <x v="0"/>
    <n v="0"/>
    <n v="5"/>
    <x v="4"/>
    <x v="12"/>
  </r>
  <r>
    <x v="60"/>
    <x v="6"/>
    <x v="18"/>
    <x v="9"/>
    <x v="13"/>
    <d v="2024-09-20T00:00:00"/>
    <n v="161"/>
    <x v="0"/>
    <n v="1"/>
    <n v="10"/>
    <x v="3"/>
    <x v="5"/>
  </r>
  <r>
    <x v="61"/>
    <x v="14"/>
    <x v="19"/>
    <x v="9"/>
    <x v="5"/>
    <d v="2024-10-05T00:00:00"/>
    <n v="146"/>
    <x v="0"/>
    <n v="1"/>
    <n v="3"/>
    <x v="2"/>
    <x v="11"/>
  </r>
  <r>
    <x v="62"/>
    <x v="0"/>
    <x v="5"/>
    <x v="9"/>
    <x v="26"/>
    <d v="2024-10-21T00:00:00"/>
    <n v="130"/>
    <x v="5"/>
    <n v="1"/>
    <n v="10"/>
    <x v="0"/>
    <x v="21"/>
  </r>
  <r>
    <x v="63"/>
    <x v="6"/>
    <x v="6"/>
    <x v="9"/>
    <x v="27"/>
    <d v="2024-12-01T00:00:00"/>
    <n v="89"/>
    <x v="1"/>
    <n v="1"/>
    <n v="10"/>
    <x v="2"/>
    <x v="11"/>
  </r>
  <r>
    <x v="64"/>
    <x v="6"/>
    <x v="20"/>
    <x v="9"/>
    <x v="28"/>
    <d v="2025-01-26T00:00:00"/>
    <n v="33"/>
    <x v="2"/>
    <n v="1"/>
    <n v="10"/>
    <x v="3"/>
    <x v="8"/>
  </r>
  <r>
    <x v="65"/>
    <x v="0"/>
    <x v="21"/>
    <x v="9"/>
    <x v="19"/>
    <d v="2025-01-26T00:00:00"/>
    <n v="33"/>
    <x v="2"/>
    <n v="1"/>
    <n v="10"/>
    <x v="1"/>
    <x v="6"/>
  </r>
  <r>
    <x v="66"/>
    <x v="14"/>
    <x v="6"/>
    <x v="10"/>
    <x v="3"/>
    <d v="2024-09-20T00:00:00"/>
    <n v="161"/>
    <x v="0"/>
    <n v="1"/>
    <n v="3"/>
    <x v="1"/>
    <x v="16"/>
  </r>
  <r>
    <x v="67"/>
    <x v="17"/>
    <x v="7"/>
    <x v="10"/>
    <x v="1"/>
    <d v="2024-09-20T00:00:00"/>
    <n v="161"/>
    <x v="0"/>
    <n v="1"/>
    <n v="1"/>
    <x v="1"/>
    <x v="22"/>
  </r>
  <r>
    <x v="68"/>
    <x v="2"/>
    <x v="4"/>
    <x v="10"/>
    <x v="2"/>
    <d v="2025-01-26T00:00:00"/>
    <n v="33"/>
    <x v="2"/>
    <n v="1"/>
    <n v="14"/>
    <x v="1"/>
    <x v="25"/>
  </r>
  <r>
    <x v="69"/>
    <x v="1"/>
    <x v="0"/>
    <x v="10"/>
    <x v="18"/>
    <d v="2024-09-20T00:00:00"/>
    <n v="161"/>
    <x v="0"/>
    <n v="1"/>
    <n v="13"/>
    <x v="1"/>
    <x v="16"/>
  </r>
  <r>
    <x v="70"/>
    <x v="2"/>
    <x v="8"/>
    <x v="10"/>
    <x v="3"/>
    <d v="2024-09-20T00:00:00"/>
    <n v="161"/>
    <x v="0"/>
    <n v="1"/>
    <n v="14"/>
    <x v="0"/>
    <x v="9"/>
  </r>
  <r>
    <x v="71"/>
    <x v="2"/>
    <x v="2"/>
    <x v="10"/>
    <x v="2"/>
    <d v="2024-11-23T00:00:00"/>
    <n v="97"/>
    <x v="1"/>
    <n v="1"/>
    <n v="14"/>
    <x v="0"/>
    <x v="10"/>
  </r>
  <r>
    <x v="72"/>
    <x v="8"/>
    <x v="22"/>
    <x v="10"/>
    <x v="29"/>
    <d v="2024-09-20T00:00:00"/>
    <n v="161"/>
    <x v="0"/>
    <n v="1"/>
    <n v="4"/>
    <x v="0"/>
    <x v="21"/>
  </r>
  <r>
    <x v="73"/>
    <x v="9"/>
    <x v="23"/>
    <x v="10"/>
    <x v="29"/>
    <d v="2024-09-20T00:00:00"/>
    <n v="161"/>
    <x v="0"/>
    <n v="1"/>
    <n v="13"/>
    <x v="3"/>
    <x v="8"/>
  </r>
  <r>
    <x v="74"/>
    <x v="9"/>
    <x v="24"/>
    <x v="10"/>
    <x v="29"/>
    <d v="2024-09-20T00:00:00"/>
    <n v="161"/>
    <x v="0"/>
    <n v="0"/>
    <n v="13"/>
    <x v="4"/>
    <x v="12"/>
  </r>
  <r>
    <x v="75"/>
    <x v="18"/>
    <x v="8"/>
    <x v="10"/>
    <x v="14"/>
    <d v="2025-02-18T00:00:00"/>
    <n v="10"/>
    <x v="3"/>
    <n v="1"/>
    <n v="1"/>
    <x v="1"/>
    <x v="26"/>
  </r>
  <r>
    <x v="76"/>
    <x v="2"/>
    <x v="5"/>
    <x v="10"/>
    <x v="26"/>
    <d v="2024-11-02T00:00:00"/>
    <n v="118"/>
    <x v="5"/>
    <n v="1"/>
    <n v="14"/>
    <x v="0"/>
    <x v="0"/>
  </r>
  <r>
    <x v="77"/>
    <x v="10"/>
    <x v="2"/>
    <x v="11"/>
    <x v="13"/>
    <d v="2024-09-20T00:00:00"/>
    <n v="161"/>
    <x v="0"/>
    <n v="1"/>
    <n v="6"/>
    <x v="1"/>
    <x v="22"/>
  </r>
  <r>
    <x v="78"/>
    <x v="9"/>
    <x v="8"/>
    <x v="11"/>
    <x v="13"/>
    <d v="2024-09-20T00:00:00"/>
    <n v="161"/>
    <x v="0"/>
    <n v="1"/>
    <n v="13"/>
    <x v="3"/>
    <x v="5"/>
  </r>
  <r>
    <x v="79"/>
    <x v="1"/>
    <x v="7"/>
    <x v="12"/>
    <x v="13"/>
    <d v="2024-09-20T00:00:00"/>
    <n v="161"/>
    <x v="0"/>
    <n v="1"/>
    <n v="13"/>
    <x v="0"/>
    <x v="10"/>
  </r>
  <r>
    <x v="80"/>
    <x v="19"/>
    <x v="10"/>
    <x v="12"/>
    <x v="13"/>
    <d v="2024-09-20T00:00:00"/>
    <n v="161"/>
    <x v="0"/>
    <n v="0"/>
    <n v="2"/>
    <x v="4"/>
    <x v="12"/>
  </r>
  <r>
    <x v="81"/>
    <x v="1"/>
    <x v="4"/>
    <x v="12"/>
    <x v="13"/>
    <d v="2025-01-26T00:00:00"/>
    <n v="33"/>
    <x v="2"/>
    <n v="1"/>
    <n v="13"/>
    <x v="0"/>
    <x v="10"/>
  </r>
  <r>
    <x v="82"/>
    <x v="11"/>
    <x v="6"/>
    <x v="13"/>
    <x v="10"/>
    <d v="2024-09-20T00:00:00"/>
    <n v="161"/>
    <x v="0"/>
    <n v="0"/>
    <n v="4"/>
    <x v="4"/>
    <x v="12"/>
  </r>
  <r>
    <x v="83"/>
    <x v="8"/>
    <x v="8"/>
    <x v="13"/>
    <x v="13"/>
    <d v="2024-09-20T00:00:00"/>
    <n v="161"/>
    <x v="0"/>
    <n v="1"/>
    <n v="4"/>
    <x v="1"/>
    <x v="27"/>
  </r>
  <r>
    <x v="84"/>
    <x v="3"/>
    <x v="3"/>
    <x v="13"/>
    <x v="2"/>
    <d v="2024-12-17T00:00:00"/>
    <n v="73"/>
    <x v="4"/>
    <n v="1"/>
    <n v="9"/>
    <x v="2"/>
    <x v="3"/>
  </r>
  <r>
    <x v="85"/>
    <x v="2"/>
    <x v="7"/>
    <x v="13"/>
    <x v="13"/>
    <d v="2024-12-25T00:00:00"/>
    <n v="65"/>
    <x v="4"/>
    <n v="1"/>
    <n v="14"/>
    <x v="1"/>
    <x v="28"/>
  </r>
  <r>
    <x v="86"/>
    <x v="3"/>
    <x v="12"/>
    <x v="13"/>
    <x v="19"/>
    <d v="2024-09-20T00:00:00"/>
    <n v="161"/>
    <x v="0"/>
    <n v="0"/>
    <n v="9"/>
    <x v="4"/>
    <x v="12"/>
  </r>
  <r>
    <x v="87"/>
    <x v="9"/>
    <x v="7"/>
    <x v="13"/>
    <x v="10"/>
    <d v="2024-09-20T00:00:00"/>
    <n v="161"/>
    <x v="0"/>
    <n v="1"/>
    <n v="13"/>
    <x v="3"/>
    <x v="8"/>
  </r>
  <r>
    <x v="88"/>
    <x v="10"/>
    <x v="0"/>
    <x v="13"/>
    <x v="7"/>
    <d v="2024-12-16T00:00:00"/>
    <n v="74"/>
    <x v="4"/>
    <n v="1"/>
    <n v="6"/>
    <x v="1"/>
    <x v="18"/>
  </r>
  <r>
    <x v="89"/>
    <x v="20"/>
    <x v="5"/>
    <x v="14"/>
    <x v="13"/>
    <d v="2024-12-13T00:00:00"/>
    <n v="77"/>
    <x v="1"/>
    <n v="1"/>
    <n v="1"/>
    <x v="1"/>
    <x v="29"/>
  </r>
  <r>
    <x v="90"/>
    <x v="8"/>
    <x v="6"/>
    <x v="15"/>
    <x v="30"/>
    <d v="2024-09-20T00:00:00"/>
    <n v="161"/>
    <x v="0"/>
    <n v="1"/>
    <n v="4"/>
    <x v="3"/>
    <x v="8"/>
  </r>
  <r>
    <x v="91"/>
    <x v="6"/>
    <x v="1"/>
    <x v="15"/>
    <x v="7"/>
    <d v="2024-09-20T00:00:00"/>
    <n v="161"/>
    <x v="0"/>
    <n v="1"/>
    <n v="10"/>
    <x v="3"/>
    <x v="23"/>
  </r>
  <r>
    <x v="92"/>
    <x v="2"/>
    <x v="0"/>
    <x v="15"/>
    <x v="9"/>
    <d v="2024-09-20T00:00:00"/>
    <n v="161"/>
    <x v="0"/>
    <n v="1"/>
    <n v="14"/>
    <x v="3"/>
    <x v="8"/>
  </r>
  <r>
    <x v="93"/>
    <x v="2"/>
    <x v="8"/>
    <x v="15"/>
    <x v="5"/>
    <d v="2024-12-16T00:00:00"/>
    <n v="74"/>
    <x v="4"/>
    <n v="1"/>
    <n v="14"/>
    <x v="3"/>
    <x v="23"/>
  </r>
  <r>
    <x v="94"/>
    <x v="9"/>
    <x v="8"/>
    <x v="15"/>
    <x v="5"/>
    <d v="2024-12-16T00:00:00"/>
    <n v="74"/>
    <x v="4"/>
    <n v="1"/>
    <n v="13"/>
    <x v="3"/>
    <x v="11"/>
  </r>
  <r>
    <x v="95"/>
    <x v="0"/>
    <x v="3"/>
    <x v="15"/>
    <x v="2"/>
    <d v="2024-09-20T00:00:00"/>
    <n v="161"/>
    <x v="0"/>
    <n v="1"/>
    <n v="10"/>
    <x v="1"/>
    <x v="18"/>
  </r>
  <r>
    <x v="96"/>
    <x v="1"/>
    <x v="25"/>
    <x v="15"/>
    <x v="14"/>
    <d v="2025-01-26T00:00:00"/>
    <n v="33"/>
    <x v="2"/>
    <n v="1"/>
    <n v="13"/>
    <x v="1"/>
    <x v="30"/>
  </r>
  <r>
    <x v="97"/>
    <x v="6"/>
    <x v="26"/>
    <x v="15"/>
    <x v="5"/>
    <d v="2025-01-26T00:00:00"/>
    <n v="33"/>
    <x v="2"/>
    <n v="1"/>
    <n v="10"/>
    <x v="1"/>
    <x v="31"/>
  </r>
  <r>
    <x v="98"/>
    <x v="1"/>
    <x v="6"/>
    <x v="15"/>
    <x v="1"/>
    <d v="2024-09-20T00:00:00"/>
    <n v="161"/>
    <x v="0"/>
    <n v="1"/>
    <n v="13"/>
    <x v="3"/>
    <x v="8"/>
  </r>
  <r>
    <x v="99"/>
    <x v="9"/>
    <x v="7"/>
    <x v="15"/>
    <x v="31"/>
    <d v="2024-11-02T00:00:00"/>
    <n v="118"/>
    <x v="5"/>
    <n v="0"/>
    <n v="13"/>
    <x v="4"/>
    <x v="12"/>
  </r>
  <r>
    <x v="100"/>
    <x v="9"/>
    <x v="27"/>
    <x v="16"/>
    <x v="24"/>
    <d v="2025-01-26T00:00:00"/>
    <n v="33"/>
    <x v="2"/>
    <n v="1"/>
    <n v="13"/>
    <x v="0"/>
    <x v="9"/>
  </r>
  <r>
    <x v="101"/>
    <x v="3"/>
    <x v="28"/>
    <x v="16"/>
    <x v="24"/>
    <d v="2024-09-20T00:00:00"/>
    <n v="161"/>
    <x v="0"/>
    <n v="0"/>
    <n v="9"/>
    <x v="4"/>
    <x v="12"/>
  </r>
  <r>
    <x v="102"/>
    <x v="2"/>
    <x v="29"/>
    <x v="16"/>
    <x v="24"/>
    <d v="2024-09-20T00:00:00"/>
    <n v="161"/>
    <x v="0"/>
    <n v="1"/>
    <n v="14"/>
    <x v="1"/>
    <x v="32"/>
  </r>
  <r>
    <x v="103"/>
    <x v="5"/>
    <x v="8"/>
    <x v="16"/>
    <x v="2"/>
    <d v="2024-09-20T00:00:00"/>
    <n v="161"/>
    <x v="0"/>
    <n v="0"/>
    <n v="5"/>
    <x v="4"/>
    <x v="12"/>
  </r>
  <r>
    <x v="104"/>
    <x v="21"/>
    <x v="7"/>
    <x v="16"/>
    <x v="8"/>
    <d v="2024-09-20T00:00:00"/>
    <n v="161"/>
    <x v="0"/>
    <n v="1"/>
    <n v="1"/>
    <x v="2"/>
    <x v="3"/>
  </r>
  <r>
    <x v="105"/>
    <x v="19"/>
    <x v="0"/>
    <x v="16"/>
    <x v="1"/>
    <d v="2024-09-20T00:00:00"/>
    <n v="161"/>
    <x v="0"/>
    <n v="1"/>
    <n v="2"/>
    <x v="3"/>
    <x v="8"/>
  </r>
  <r>
    <x v="106"/>
    <x v="22"/>
    <x v="5"/>
    <x v="16"/>
    <x v="8"/>
    <d v="2024-09-20T00:00:00"/>
    <n v="161"/>
    <x v="0"/>
    <n v="0"/>
    <n v="2"/>
    <x v="4"/>
    <x v="12"/>
  </r>
  <r>
    <x v="107"/>
    <x v="22"/>
    <x v="4"/>
    <x v="16"/>
    <x v="1"/>
    <d v="2025-01-26T00:00:00"/>
    <n v="33"/>
    <x v="2"/>
    <n v="1"/>
    <n v="2"/>
    <x v="3"/>
    <x v="11"/>
  </r>
  <r>
    <x v="108"/>
    <x v="9"/>
    <x v="6"/>
    <x v="16"/>
    <x v="24"/>
    <d v="2024-11-02T00:00:00"/>
    <n v="118"/>
    <x v="5"/>
    <n v="1"/>
    <n v="13"/>
    <x v="3"/>
    <x v="5"/>
  </r>
  <r>
    <x v="109"/>
    <x v="3"/>
    <x v="3"/>
    <x v="16"/>
    <x v="31"/>
    <d v="2024-11-02T00:00:00"/>
    <n v="118"/>
    <x v="5"/>
    <n v="0"/>
    <n v="9"/>
    <x v="4"/>
    <x v="12"/>
  </r>
  <r>
    <x v="110"/>
    <x v="10"/>
    <x v="8"/>
    <x v="16"/>
    <x v="0"/>
    <d v="2024-12-15T00:00:00"/>
    <n v="75"/>
    <x v="1"/>
    <n v="1"/>
    <n v="6"/>
    <x v="0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n v="1"/>
    <s v="01A"/>
    <x v="0"/>
    <s v="Grøn"/>
    <s v="Køkken væggen"/>
    <s v="Martin B"/>
    <d v="2024-09-20T00:00:00"/>
    <n v="161"/>
    <n v="5"/>
    <n v="1"/>
    <n v="10"/>
    <s v="B"/>
    <n v="7"/>
    <n v="4"/>
    <m/>
    <m/>
    <m/>
    <n v="2"/>
  </r>
  <r>
    <n v="2"/>
    <s v="01B"/>
    <x v="1"/>
    <s v="Hvid"/>
    <s v="Køkken væggen"/>
    <s v="Martin B"/>
    <d v="2024-11-23T00:00:00"/>
    <n v="97"/>
    <n v="3"/>
    <n v="1"/>
    <n v="13"/>
    <s v="A"/>
    <n v="19"/>
    <n v="6"/>
    <m/>
    <m/>
    <m/>
    <n v="4"/>
  </r>
  <r>
    <n v="3"/>
    <s v="02A"/>
    <x v="2"/>
    <s v="Orange"/>
    <s v="Køkken væggen"/>
    <s v="Kasper S"/>
    <d v="2024-09-20T00:00:00"/>
    <n v="161"/>
    <n v="5"/>
    <n v="1"/>
    <n v="14"/>
    <s v="A"/>
    <n v="15"/>
    <n v="6"/>
    <m/>
    <m/>
    <n v="1"/>
    <n v="4"/>
  </r>
  <r>
    <n v="4"/>
    <s v="02B"/>
    <x v="3"/>
    <s v="Pink"/>
    <s v="Køkken væggen"/>
    <s v="Vitus"/>
    <d v="2024-11-23T00:00:00"/>
    <n v="97"/>
    <n v="3"/>
    <n v="1"/>
    <n v="9"/>
    <s v="D"/>
    <n v="1"/>
    <m/>
    <m/>
    <m/>
    <m/>
    <m/>
  </r>
  <r>
    <n v="5"/>
    <s v="02C"/>
    <x v="1"/>
    <s v="Mint"/>
    <s v="Køkken væggen"/>
    <s v="Mikkel FB"/>
    <d v="2025-01-26T00:00:00"/>
    <n v="33"/>
    <n v="1"/>
    <n v="1"/>
    <n v="13"/>
    <s v="A"/>
    <n v="27"/>
    <n v="3"/>
    <m/>
    <n v="3"/>
    <n v="1"/>
    <n v="4"/>
  </r>
  <r>
    <n v="6"/>
    <s v="02D"/>
    <x v="4"/>
    <s v="Sort"/>
    <s v="Køkken væggen"/>
    <s v="Mikkel FB"/>
    <d v="2025-02-01T00:00:00"/>
    <n v="27"/>
    <n v="1"/>
    <n v="1"/>
    <n v="38"/>
    <s v="D"/>
    <n v="1"/>
    <m/>
    <m/>
    <m/>
    <m/>
    <m/>
  </r>
  <r>
    <n v="7"/>
    <s v="02E"/>
    <x v="5"/>
    <s v="Gul"/>
    <s v="Køkken væggen"/>
    <s v="Vitus"/>
    <d v="2025-02-19T00:00:00"/>
    <n v="9"/>
    <n v="0"/>
    <n v="1"/>
    <n v="5"/>
    <s v="C"/>
    <n v="4"/>
    <m/>
    <m/>
    <m/>
    <m/>
    <n v="3"/>
  </r>
  <r>
    <n v="8"/>
    <s v="03A"/>
    <x v="2"/>
    <s v="Hvid"/>
    <s v="Køkken væggen"/>
    <s v="Lars B"/>
    <d v="2024-09-20T00:00:00"/>
    <n v="161"/>
    <n v="5"/>
    <n v="1"/>
    <n v="14"/>
    <s v="A"/>
    <n v="11"/>
    <n v="5"/>
    <m/>
    <m/>
    <m/>
    <m/>
  </r>
  <r>
    <n v="9"/>
    <s v="03B"/>
    <x v="6"/>
    <s v="Rød"/>
    <s v="Køkken væggen"/>
    <s v="Tobias L"/>
    <d v="2024-10-01T00:00:00"/>
    <n v="150"/>
    <n v="5"/>
    <n v="1"/>
    <n v="10"/>
    <s v="B"/>
    <n v="6"/>
    <n v="3"/>
    <m/>
    <n v="2"/>
    <m/>
    <m/>
  </r>
  <r>
    <n v="10"/>
    <s v="03C"/>
    <x v="0"/>
    <s v="Grøn"/>
    <s v="Køkken væggen"/>
    <s v="Mads B"/>
    <d v="2025-01-09T00:00:00"/>
    <n v="50"/>
    <n v="2"/>
    <n v="1"/>
    <n v="10"/>
    <s v="C"/>
    <n v="3"/>
    <n v="3"/>
    <m/>
    <m/>
    <m/>
    <m/>
  </r>
  <r>
    <n v="11"/>
    <s v="04A"/>
    <x v="7"/>
    <s v="Blå"/>
    <s v="Den Høje væg"/>
    <s v="Astrid"/>
    <d v="2024-09-20T00:00:00"/>
    <n v="161"/>
    <n v="5"/>
    <n v="1"/>
    <n v="1"/>
    <s v="B"/>
    <n v="8"/>
    <m/>
    <m/>
    <n v="2"/>
    <m/>
    <m/>
  </r>
  <r>
    <n v="12"/>
    <s v="04B"/>
    <x v="0"/>
    <s v="Sort"/>
    <s v="Den Høje væg"/>
    <s v="Vitus"/>
    <d v="2024-11-23T00:00:00"/>
    <n v="97"/>
    <n v="3"/>
    <n v="1"/>
    <n v="10"/>
    <s v="B"/>
    <n v="10"/>
    <n v="3"/>
    <m/>
    <m/>
    <m/>
    <m/>
  </r>
  <r>
    <n v="13"/>
    <s v="05A"/>
    <x v="3"/>
    <s v="Pink"/>
    <s v="Den Høje væg"/>
    <s v="Kasper S"/>
    <d v="2024-09-20T00:00:00"/>
    <n v="161"/>
    <n v="5"/>
    <n v="1"/>
    <n v="9"/>
    <s v="D"/>
    <n v="2"/>
    <m/>
    <m/>
    <m/>
    <m/>
    <m/>
  </r>
  <r>
    <n v="14"/>
    <s v="05B"/>
    <x v="5"/>
    <s v="Blå"/>
    <s v="Den Høje væg"/>
    <s v="Kasper S"/>
    <d v="2024-09-20T00:00:00"/>
    <n v="161"/>
    <n v="5"/>
    <n v="0"/>
    <n v="5"/>
    <s v="E"/>
    <n v="0"/>
    <m/>
    <m/>
    <m/>
    <m/>
    <m/>
  </r>
  <r>
    <n v="15"/>
    <s v="05C"/>
    <x v="0"/>
    <s v="Grå"/>
    <s v="Den Høje væg"/>
    <s v="Seno"/>
    <d v="2024-11-23T00:00:00"/>
    <n v="97"/>
    <n v="3"/>
    <n v="1"/>
    <n v="10"/>
    <s v="B"/>
    <n v="6"/>
    <m/>
    <m/>
    <m/>
    <m/>
    <m/>
  </r>
  <r>
    <n v="16"/>
    <s v="06A"/>
    <x v="8"/>
    <s v="Hvid"/>
    <s v="Den Høje væg"/>
    <s v="Victor"/>
    <d v="2024-09-20T00:00:00"/>
    <n v="161"/>
    <n v="5"/>
    <n v="1"/>
    <n v="4"/>
    <s v="A"/>
    <n v="16"/>
    <n v="3"/>
    <n v="2"/>
    <m/>
    <m/>
    <m/>
  </r>
  <r>
    <n v="17"/>
    <s v="06B"/>
    <x v="9"/>
    <s v="Mint"/>
    <s v="Den Høje væg"/>
    <s v="Anders V"/>
    <d v="2025-01-26T00:00:00"/>
    <n v="33"/>
    <n v="1"/>
    <n v="1"/>
    <n v="13"/>
    <s v="B"/>
    <n v="6"/>
    <n v="3"/>
    <m/>
    <m/>
    <m/>
    <m/>
  </r>
  <r>
    <n v="18"/>
    <s v="06C"/>
    <x v="1"/>
    <s v="Gul"/>
    <s v="Den Høje væg"/>
    <s v="Vitus"/>
    <d v="2025-02-19T00:00:00"/>
    <n v="9"/>
    <n v="0"/>
    <n v="1"/>
    <n v="13"/>
    <s v="A"/>
    <n v="52"/>
    <m/>
    <m/>
    <n v="3"/>
    <n v="6"/>
    <n v="6"/>
  </r>
  <r>
    <n v="19"/>
    <s v="07A"/>
    <x v="10"/>
    <s v="Pink"/>
    <s v="Den Høje væg"/>
    <s v="Marie"/>
    <d v="2024-10-01T00:00:00"/>
    <n v="150"/>
    <n v="5"/>
    <n v="1"/>
    <n v="6"/>
    <s v="A"/>
    <n v="24"/>
    <n v="8"/>
    <n v="2"/>
    <n v="1"/>
    <n v="2"/>
    <n v="5"/>
  </r>
  <r>
    <n v="20"/>
    <s v="08A"/>
    <x v="9"/>
    <s v="Rød"/>
    <s v="Det høje Slab"/>
    <s v="Anders V"/>
    <d v="2024-09-20T00:00:00"/>
    <n v="161"/>
    <n v="5"/>
    <n v="1"/>
    <n v="13"/>
    <s v="D"/>
    <n v="2"/>
    <m/>
    <m/>
    <m/>
    <m/>
    <n v="1"/>
  </r>
  <r>
    <n v="21"/>
    <s v="08B"/>
    <x v="9"/>
    <s v="Blå"/>
    <s v="Det høje Slab"/>
    <s v="Andreas L"/>
    <d v="2024-11-02T00:00:00"/>
    <n v="118"/>
    <n v="4"/>
    <n v="1"/>
    <n v="13"/>
    <s v="C"/>
    <n v="4"/>
    <m/>
    <n v="2"/>
    <m/>
    <m/>
    <m/>
  </r>
  <r>
    <n v="22"/>
    <s v="08C"/>
    <x v="3"/>
    <s v="Gul"/>
    <s v="Det høje Slab"/>
    <s v="Thomas R"/>
    <d v="2024-12-13T00:00:00"/>
    <n v="77"/>
    <n v="3"/>
    <n v="1"/>
    <n v="9"/>
    <s v="C"/>
    <n v="3"/>
    <m/>
    <m/>
    <m/>
    <m/>
    <m/>
  </r>
  <r>
    <n v="23"/>
    <s v="08D"/>
    <x v="11"/>
    <s v="Mint"/>
    <s v="Det høje Slab"/>
    <s v="Vitus"/>
    <d v="2025-02-15T00:00:00"/>
    <n v="13"/>
    <n v="0"/>
    <n v="0"/>
    <n v="4"/>
    <s v="D"/>
    <n v="0"/>
    <m/>
    <m/>
    <m/>
    <m/>
    <m/>
  </r>
  <r>
    <n v="24"/>
    <s v="09A"/>
    <x v="6"/>
    <s v="Grøn"/>
    <s v="Det høje Slab"/>
    <s v="Thomas R"/>
    <d v="2024-11-19T00:00:00"/>
    <n v="101"/>
    <n v="3"/>
    <n v="1"/>
    <n v="10"/>
    <s v="C"/>
    <n v="4"/>
    <m/>
    <m/>
    <m/>
    <m/>
    <m/>
  </r>
  <r>
    <n v="25"/>
    <s v="09B"/>
    <x v="6"/>
    <s v="Lilla"/>
    <s v="Det høje Slab"/>
    <s v="Kristoffer"/>
    <d v="2024-10-16T00:00:00"/>
    <n v="135"/>
    <n v="5"/>
    <n v="1"/>
    <n v="10"/>
    <s v="B"/>
    <n v="6"/>
    <m/>
    <m/>
    <m/>
    <n v="3"/>
    <m/>
  </r>
  <r>
    <n v="26"/>
    <s v="09C"/>
    <x v="1"/>
    <s v="Gul&amp;Sort"/>
    <s v="Det høje Slab"/>
    <s v="Thomas R"/>
    <d v="2024-12-13T00:00:00"/>
    <n v="77"/>
    <n v="3"/>
    <n v="1"/>
    <n v="13"/>
    <s v="A"/>
    <n v="23"/>
    <n v="4"/>
    <m/>
    <n v="2"/>
    <n v="2"/>
    <m/>
  </r>
  <r>
    <n v="27"/>
    <s v="10A"/>
    <x v="12"/>
    <s v="Blå"/>
    <s v="Hvælvingen Øst"/>
    <s v="Tobias L"/>
    <d v="2024-09-20T00:00:00"/>
    <n v="161"/>
    <n v="5"/>
    <n v="1"/>
    <n v="5"/>
    <s v="D"/>
    <n v="1"/>
    <m/>
    <m/>
    <m/>
    <m/>
    <m/>
  </r>
  <r>
    <n v="28"/>
    <s v="10B"/>
    <x v="12"/>
    <s v="Rød"/>
    <s v="Hvælvingen Øst"/>
    <s v="Mads B"/>
    <d v="2024-10-17T00:00:00"/>
    <n v="134"/>
    <n v="4"/>
    <n v="0"/>
    <n v="5"/>
    <s v="E"/>
    <n v="0"/>
    <m/>
    <m/>
    <m/>
    <m/>
    <m/>
  </r>
  <r>
    <n v="29"/>
    <s v="10C"/>
    <x v="9"/>
    <s v="Grøn"/>
    <s v="Hvælvingen Øst"/>
    <s v="Thomas R"/>
    <d v="2024-12-22T00:00:00"/>
    <n v="68"/>
    <n v="2"/>
    <n v="1"/>
    <n v="13"/>
    <s v="B"/>
    <n v="7"/>
    <n v="2"/>
    <m/>
    <m/>
    <m/>
    <m/>
  </r>
  <r>
    <n v="30"/>
    <s v="11A"/>
    <x v="10"/>
    <s v="Orange"/>
    <s v="Flugtruten"/>
    <s v="Dennis"/>
    <d v="2024-09-28T00:00:00"/>
    <n v="153"/>
    <n v="5"/>
    <n v="1"/>
    <n v="6"/>
    <s v="B"/>
    <n v="8"/>
    <n v="5"/>
    <m/>
    <m/>
    <m/>
    <m/>
  </r>
  <r>
    <n v="31"/>
    <s v="11B"/>
    <x v="2"/>
    <s v="Gul"/>
    <s v="Hvælving Øst"/>
    <s v="Nicolai B"/>
    <d v="2024-10-21T00:00:00"/>
    <n v="130"/>
    <n v="4"/>
    <n v="1"/>
    <n v="14"/>
    <s v="A"/>
    <n v="16"/>
    <n v="2"/>
    <m/>
    <m/>
    <n v="5"/>
    <m/>
  </r>
  <r>
    <n v="32"/>
    <s v="11C"/>
    <x v="10"/>
    <s v="Mint"/>
    <s v="Hvælving Øst"/>
    <s v="Astrid"/>
    <d v="2025-01-26T00:00:00"/>
    <n v="33"/>
    <n v="1"/>
    <n v="1"/>
    <n v="6"/>
    <s v="A"/>
    <n v="17"/>
    <n v="2"/>
    <n v="2"/>
    <m/>
    <m/>
    <m/>
  </r>
  <r>
    <n v="33"/>
    <s v="12A"/>
    <x v="6"/>
    <s v="Gul"/>
    <s v="Flugtruten"/>
    <s v="Dennis"/>
    <d v="2024-09-20T00:00:00"/>
    <n v="161"/>
    <n v="5"/>
    <n v="1"/>
    <n v="10"/>
    <s v="A"/>
    <n v="12"/>
    <n v="4"/>
    <m/>
    <m/>
    <n v="3"/>
    <m/>
  </r>
  <r>
    <n v="34"/>
    <s v="12B"/>
    <x v="2"/>
    <s v="Blå"/>
    <s v="Flugtruten"/>
    <s v="Steffen"/>
    <d v="2024-11-23T00:00:00"/>
    <n v="97"/>
    <n v="3"/>
    <n v="1"/>
    <n v="14"/>
    <s v="B"/>
    <n v="7"/>
    <n v="2"/>
    <m/>
    <m/>
    <m/>
    <n v="1"/>
  </r>
  <r>
    <n v="35"/>
    <s v="13A"/>
    <x v="0"/>
    <s v="Hvid + WB"/>
    <s v="Flugtruten"/>
    <s v="Andreas K"/>
    <d v="2024-09-20T00:00:00"/>
    <n v="161"/>
    <n v="5"/>
    <n v="1"/>
    <n v="10"/>
    <s v="B"/>
    <n v="8"/>
    <n v="3"/>
    <m/>
    <m/>
    <m/>
    <n v="1"/>
  </r>
  <r>
    <n v="36"/>
    <s v="14A"/>
    <x v="2"/>
    <s v="Grøn"/>
    <s v="Slab"/>
    <s v="Kasper S"/>
    <d v="2024-09-20T00:00:00"/>
    <n v="161"/>
    <n v="5"/>
    <n v="1"/>
    <n v="14"/>
    <s v="A"/>
    <n v="21"/>
    <n v="10"/>
    <n v="2"/>
    <m/>
    <m/>
    <n v="2"/>
  </r>
  <r>
    <n v="37"/>
    <s v="14B"/>
    <x v="3"/>
    <s v="Lilla"/>
    <s v="Slab"/>
    <s v="Alfred"/>
    <d v="2024-09-20T00:00:00"/>
    <n v="161"/>
    <n v="5"/>
    <n v="1"/>
    <n v="9"/>
    <s v="D"/>
    <n v="2"/>
    <m/>
    <m/>
    <m/>
    <m/>
    <n v="1"/>
  </r>
  <r>
    <n v="38"/>
    <s v="14C"/>
    <x v="3"/>
    <s v="Blå"/>
    <s v="Slab"/>
    <s v="Vitus"/>
    <d v="2024-09-20T00:00:00"/>
    <n v="161"/>
    <n v="5"/>
    <n v="1"/>
    <n v="9"/>
    <s v="B"/>
    <n v="7"/>
    <m/>
    <m/>
    <m/>
    <m/>
    <n v="2"/>
  </r>
  <r>
    <n v="39"/>
    <s v="14D"/>
    <x v="11"/>
    <s v="Rød"/>
    <s v="Slab"/>
    <s v="Alfred"/>
    <d v="2024-10-05T00:00:00"/>
    <n v="146"/>
    <n v="5"/>
    <n v="1"/>
    <n v="4"/>
    <s v="C"/>
    <n v="3"/>
    <m/>
    <m/>
    <m/>
    <m/>
    <m/>
  </r>
  <r>
    <n v="40"/>
    <s v="14E"/>
    <x v="2"/>
    <s v="Pink"/>
    <s v="Slab"/>
    <s v="Tobias L"/>
    <d v="2024-10-05T00:00:00"/>
    <n v="146"/>
    <n v="5"/>
    <n v="1"/>
    <n v="14"/>
    <s v="A"/>
    <n v="14"/>
    <n v="3"/>
    <n v="2"/>
    <m/>
    <m/>
    <n v="1"/>
  </r>
  <r>
    <n v="41"/>
    <s v="14F"/>
    <x v="1"/>
    <s v="Gul"/>
    <s v="Slab"/>
    <s v="Marie"/>
    <d v="2024-11-19T00:00:00"/>
    <n v="101"/>
    <n v="3"/>
    <n v="1"/>
    <n v="13"/>
    <s v="A"/>
    <n v="19"/>
    <n v="9"/>
    <m/>
    <m/>
    <m/>
    <m/>
  </r>
  <r>
    <n v="42"/>
    <s v="14G"/>
    <x v="13"/>
    <s v="Sort"/>
    <s v="Slab"/>
    <s v="Vitus"/>
    <d v="2025-02-01T00:00:00"/>
    <n v="27"/>
    <n v="1"/>
    <n v="0"/>
    <n v="5"/>
    <s v="D"/>
    <n v="0"/>
    <m/>
    <m/>
    <m/>
    <m/>
    <m/>
  </r>
  <r>
    <n v="43"/>
    <s v="15A"/>
    <x v="1"/>
    <s v="Rød"/>
    <s v="Venstre for Overhænget"/>
    <s v="Iben-Bitten"/>
    <d v="2024-09-20T00:00:00"/>
    <n v="161"/>
    <n v="5"/>
    <n v="1"/>
    <n v="13"/>
    <s v="B"/>
    <n v="9"/>
    <n v="2"/>
    <m/>
    <m/>
    <m/>
    <m/>
  </r>
  <r>
    <n v="44"/>
    <s v="16A"/>
    <x v="6"/>
    <s v="Grøn"/>
    <s v="Venstre for Overhænget"/>
    <s v="Diana"/>
    <d v="2024-11-23T00:00:00"/>
    <n v="97"/>
    <n v="3"/>
    <n v="1"/>
    <n v="10"/>
    <s v="A"/>
    <n v="18"/>
    <n v="8"/>
    <m/>
    <n v="3"/>
    <m/>
    <m/>
  </r>
  <r>
    <n v="45"/>
    <s v="16B"/>
    <x v="12"/>
    <s v="Orange"/>
    <s v="Venstre for Overhænget"/>
    <s v="Vitus"/>
    <d v="2024-12-28T00:00:00"/>
    <n v="62"/>
    <n v="2"/>
    <n v="1"/>
    <n v="5"/>
    <s v="C"/>
    <n v="5"/>
    <m/>
    <m/>
    <m/>
    <m/>
    <m/>
  </r>
  <r>
    <n v="46"/>
    <s v="16C"/>
    <x v="9"/>
    <s v="Mint (grøn tape)"/>
    <s v="Venstre for Overhænget"/>
    <s v="Jonatan &amp; Ingeborg"/>
    <d v="2025-01-23T00:00:00"/>
    <n v="36"/>
    <n v="1"/>
    <n v="1"/>
    <n v="13"/>
    <s v="A"/>
    <n v="15"/>
    <m/>
    <m/>
    <m/>
    <m/>
    <n v="4"/>
  </r>
  <r>
    <n v="47"/>
    <s v="17A"/>
    <x v="14"/>
    <s v="Gul"/>
    <s v="Venstre for Overhænget"/>
    <s v="Jan M"/>
    <d v="2024-09-17T00:00:00"/>
    <n v="164"/>
    <n v="5"/>
    <n v="1"/>
    <n v="3"/>
    <s v="A"/>
    <n v="29"/>
    <n v="7"/>
    <m/>
    <n v="2"/>
    <m/>
    <m/>
  </r>
  <r>
    <n v="48"/>
    <s v="17B"/>
    <x v="4"/>
    <s v="Mint"/>
    <s v="Venstre for Overhænget"/>
    <s v="Vitus"/>
    <d v="2025-02-15T00:00:00"/>
    <n v="13"/>
    <n v="0"/>
    <n v="0"/>
    <n v="38"/>
    <s v="D"/>
    <n v="0"/>
    <m/>
    <m/>
    <m/>
    <m/>
    <m/>
  </r>
  <r>
    <n v="49"/>
    <s v="18A"/>
    <x v="5"/>
    <s v="Blå"/>
    <s v="Det Store Overhæng"/>
    <s v="Seno"/>
    <d v="2024-09-20T00:00:00"/>
    <n v="161"/>
    <n v="5"/>
    <n v="1"/>
    <n v="5"/>
    <s v="D"/>
    <n v="1"/>
    <n v="1"/>
    <m/>
    <m/>
    <m/>
    <m/>
  </r>
  <r>
    <n v="50"/>
    <s v="18B"/>
    <x v="15"/>
    <s v="Grå"/>
    <s v="Det Store Overhæng"/>
    <s v="Andreas L"/>
    <d v="2024-09-28T00:00:00"/>
    <n v="153"/>
    <n v="5"/>
    <n v="0"/>
    <n v="1"/>
    <s v="D"/>
    <n v="0"/>
    <m/>
    <m/>
    <m/>
    <m/>
    <m/>
  </r>
  <r>
    <n v="51"/>
    <s v="18C"/>
    <x v="1"/>
    <s v="Grøn"/>
    <s v="Det Store Overhæng"/>
    <s v="Tobias B"/>
    <d v="2025-01-26T00:00:00"/>
    <n v="33"/>
    <n v="1"/>
    <n v="1"/>
    <n v="13"/>
    <s v="A"/>
    <n v="24"/>
    <n v="3"/>
    <m/>
    <m/>
    <n v="1"/>
    <m/>
  </r>
  <r>
    <n v="52"/>
    <s v="19A"/>
    <x v="11"/>
    <s v="Rød"/>
    <s v="Det Store Overhæng"/>
    <s v="Lead Cup"/>
    <d v="2024-06-01T00:00:00"/>
    <n v="272"/>
    <n v="9"/>
    <n v="0"/>
    <n v="4"/>
    <s v="E"/>
    <n v="0"/>
    <m/>
    <m/>
    <m/>
    <m/>
    <m/>
  </r>
  <r>
    <n v="53"/>
    <s v="19B"/>
    <x v="16"/>
    <s v="Lilla"/>
    <s v="Det Store Overhæng"/>
    <s v="Andreas L"/>
    <d v="2024-09-20T00:00:00"/>
    <n v="161"/>
    <n v="5"/>
    <n v="0"/>
    <n v="1"/>
    <s v="D"/>
    <n v="0"/>
    <m/>
    <m/>
    <m/>
    <m/>
    <m/>
  </r>
  <r>
    <n v="54"/>
    <s v="19C"/>
    <x v="0"/>
    <s v="Gul (sort tape)"/>
    <s v="Det Store Overhæng"/>
    <s v="Tobias L"/>
    <d v="2025-01-26T00:00:00"/>
    <n v="33"/>
    <n v="1"/>
    <n v="1"/>
    <n v="10"/>
    <s v="B"/>
    <n v="8"/>
    <n v="2"/>
    <m/>
    <m/>
    <m/>
    <n v="1"/>
  </r>
  <r>
    <n v="55"/>
    <s v="19D"/>
    <x v="13"/>
    <s v="Mint"/>
    <s v="Det Store Overhæng"/>
    <s v="Alfred"/>
    <d v="2025-02-01T00:00:00"/>
    <n v="27"/>
    <n v="1"/>
    <n v="0"/>
    <n v="5"/>
    <s v="D"/>
    <n v="0"/>
    <m/>
    <m/>
    <m/>
    <m/>
    <m/>
  </r>
  <r>
    <n v="56"/>
    <s v="19E"/>
    <x v="12"/>
    <s v="Pink"/>
    <s v="Det Store Overhæng"/>
    <s v="Vitus"/>
    <d v="2025-02-15T00:00:00"/>
    <n v="13"/>
    <n v="0"/>
    <n v="1"/>
    <n v="5"/>
    <s v="C"/>
    <n v="2"/>
    <m/>
    <m/>
    <m/>
    <m/>
    <m/>
  </r>
  <r>
    <n v="57"/>
    <s v="20A"/>
    <x v="1"/>
    <s v="Orange (til tag)"/>
    <s v="Det Store Overhæng"/>
    <s v="Seno"/>
    <d v="2024-09-28T00:00:00"/>
    <n v="153"/>
    <n v="5"/>
    <n v="1"/>
    <n v="13"/>
    <s v="C"/>
    <n v="4"/>
    <n v="2"/>
    <m/>
    <m/>
    <m/>
    <m/>
  </r>
  <r>
    <n v="58"/>
    <s v="20B"/>
    <x v="0"/>
    <s v="Orange (gennem tag)"/>
    <s v="Det Store Overhæng"/>
    <s v="Seno"/>
    <d v="2024-10-05T00:00:00"/>
    <n v="146"/>
    <n v="5"/>
    <n v="1"/>
    <n v="10"/>
    <s v="A"/>
    <n v="11"/>
    <n v="2"/>
    <m/>
    <m/>
    <n v="2"/>
    <m/>
  </r>
  <r>
    <n v="59"/>
    <s v="20C"/>
    <x v="12"/>
    <s v="Neongul"/>
    <s v="Det Store Overhæng"/>
    <s v="Alfred"/>
    <d v="2024-12-28T00:00:00"/>
    <n v="62"/>
    <n v="2"/>
    <n v="1"/>
    <n v="5"/>
    <s v="D"/>
    <n v="1"/>
    <m/>
    <m/>
    <m/>
    <m/>
    <m/>
  </r>
  <r>
    <n v="60"/>
    <s v="21A"/>
    <x v="5"/>
    <s v="Grøn"/>
    <s v="Mataskassen"/>
    <s v="Thomas R"/>
    <d v="2024-09-20T00:00:00"/>
    <n v="161"/>
    <n v="5"/>
    <n v="0"/>
    <n v="5"/>
    <s v="E"/>
    <n v="0"/>
    <m/>
    <m/>
    <m/>
    <m/>
    <m/>
  </r>
  <r>
    <n v="61"/>
    <s v="21B"/>
    <x v="6"/>
    <s v="Hvid&amp;Grøn"/>
    <s v="Mataskassen"/>
    <s v="Thomas R"/>
    <d v="2024-09-20T00:00:00"/>
    <n v="161"/>
    <n v="5"/>
    <n v="1"/>
    <n v="10"/>
    <s v="C"/>
    <n v="4"/>
    <m/>
    <m/>
    <m/>
    <m/>
    <m/>
  </r>
  <r>
    <n v="62"/>
    <s v="21C"/>
    <x v="14"/>
    <s v="Meleret"/>
    <s v="Mataskassen"/>
    <s v="Tobias L"/>
    <d v="2024-10-05T00:00:00"/>
    <n v="146"/>
    <n v="5"/>
    <n v="1"/>
    <n v="3"/>
    <s v="D"/>
    <n v="2"/>
    <m/>
    <m/>
    <m/>
    <m/>
    <m/>
  </r>
  <r>
    <n v="63"/>
    <s v="22A"/>
    <x v="0"/>
    <s v="Sort"/>
    <s v="Mataskassen"/>
    <s v="Kenn"/>
    <d v="2024-10-21T00:00:00"/>
    <n v="130"/>
    <n v="4"/>
    <n v="1"/>
    <n v="10"/>
    <s v="B"/>
    <n v="9"/>
    <m/>
    <m/>
    <m/>
    <m/>
    <m/>
  </r>
  <r>
    <n v="64"/>
    <s v="22B"/>
    <x v="6"/>
    <s v="Gul"/>
    <s v="Mataskassen"/>
    <s v="Silje-Rasmus"/>
    <d v="2024-12-01T00:00:00"/>
    <n v="89"/>
    <n v="3"/>
    <n v="1"/>
    <n v="10"/>
    <s v="D"/>
    <n v="2"/>
    <m/>
    <m/>
    <m/>
    <m/>
    <m/>
  </r>
  <r>
    <n v="65"/>
    <s v="22C"/>
    <x v="6"/>
    <s v="Grøn (sort tape)"/>
    <s v="Mataskassen"/>
    <s v="Fritz"/>
    <d v="2025-01-26T00:00:00"/>
    <n v="33"/>
    <n v="1"/>
    <n v="1"/>
    <n v="10"/>
    <s v="C"/>
    <n v="3"/>
    <m/>
    <m/>
    <m/>
    <m/>
    <m/>
  </r>
  <r>
    <n v="66"/>
    <s v="23A"/>
    <x v="0"/>
    <s v="Grøn (gul tape)"/>
    <s v="Mataskassen"/>
    <s v="Alfred"/>
    <d v="2025-01-26T00:00:00"/>
    <n v="33"/>
    <n v="1"/>
    <n v="1"/>
    <n v="10"/>
    <s v="A"/>
    <n v="11"/>
    <n v="7"/>
    <m/>
    <n v="1"/>
    <m/>
    <m/>
  </r>
  <r>
    <n v="67"/>
    <s v="24A"/>
    <x v="14"/>
    <s v="Gul"/>
    <s v="Matterhorn"/>
    <s v="Mikkel FB"/>
    <d v="2024-09-20T00:00:00"/>
    <n v="161"/>
    <n v="5"/>
    <n v="1"/>
    <n v="3"/>
    <s v="A"/>
    <n v="23"/>
    <n v="5"/>
    <m/>
    <n v="2"/>
    <n v="2"/>
    <n v="5"/>
  </r>
  <r>
    <n v="68"/>
    <s v="24B"/>
    <x v="17"/>
    <s v="Rød"/>
    <s v="Matterhorn"/>
    <s v="Kasper S"/>
    <d v="2024-09-20T00:00:00"/>
    <n v="161"/>
    <n v="5"/>
    <n v="1"/>
    <n v="1"/>
    <s v="A"/>
    <n v="18"/>
    <n v="1"/>
    <m/>
    <m/>
    <n v="2"/>
    <n v="5"/>
  </r>
  <r>
    <n v="69"/>
    <s v="24C"/>
    <x v="2"/>
    <s v="Mint"/>
    <s v="Matterhorn"/>
    <s v="Vitus"/>
    <d v="2025-01-26T00:00:00"/>
    <n v="33"/>
    <n v="1"/>
    <n v="1"/>
    <n v="14"/>
    <s v="A"/>
    <n v="20"/>
    <n v="10"/>
    <m/>
    <m/>
    <m/>
    <n v="3"/>
  </r>
  <r>
    <n v="70"/>
    <s v="25A"/>
    <x v="1"/>
    <s v="Grøn"/>
    <s v="Matterhorn"/>
    <s v="Andreas K"/>
    <d v="2024-09-20T00:00:00"/>
    <n v="161"/>
    <n v="5"/>
    <n v="1"/>
    <n v="13"/>
    <s v="A"/>
    <n v="23"/>
    <n v="8"/>
    <m/>
    <m/>
    <m/>
    <n v="3"/>
  </r>
  <r>
    <n v="71"/>
    <s v="25B"/>
    <x v="2"/>
    <s v="Blå"/>
    <s v="Matterhorn"/>
    <s v="Mikkel FB"/>
    <d v="2024-09-20T00:00:00"/>
    <n v="161"/>
    <n v="5"/>
    <n v="1"/>
    <n v="14"/>
    <s v="B"/>
    <n v="8"/>
    <n v="2"/>
    <m/>
    <m/>
    <m/>
    <m/>
  </r>
  <r>
    <n v="72"/>
    <s v="25C"/>
    <x v="2"/>
    <s v="Orange"/>
    <s v="Matterhorn"/>
    <s v="Vitus"/>
    <d v="2024-11-23T00:00:00"/>
    <n v="97"/>
    <n v="3"/>
    <n v="1"/>
    <n v="14"/>
    <s v="B"/>
    <n v="10"/>
    <n v="5"/>
    <m/>
    <m/>
    <m/>
    <n v="1"/>
  </r>
  <r>
    <n v="73"/>
    <s v="26A"/>
    <x v="8"/>
    <s v="Gul +Rids"/>
    <s v="Matterhorn"/>
    <s v="Clara"/>
    <d v="2024-09-20T00:00:00"/>
    <n v="161"/>
    <n v="5"/>
    <n v="1"/>
    <n v="4"/>
    <s v="B"/>
    <n v="9"/>
    <n v="2"/>
    <m/>
    <m/>
    <n v="1"/>
    <m/>
  </r>
  <r>
    <n v="74"/>
    <s v="26B"/>
    <x v="9"/>
    <s v="Gul -Rids"/>
    <s v="Matterhorn"/>
    <s v="Clara"/>
    <d v="2024-09-20T00:00:00"/>
    <n v="161"/>
    <n v="5"/>
    <n v="1"/>
    <n v="13"/>
    <s v="C"/>
    <n v="3"/>
    <n v="3"/>
    <m/>
    <m/>
    <m/>
    <m/>
  </r>
  <r>
    <n v="75"/>
    <s v="26C"/>
    <x v="9"/>
    <s v="Rids (gul t fødder)"/>
    <s v="Matterhorn"/>
    <s v="Clara"/>
    <d v="2024-09-20T00:00:00"/>
    <n v="161"/>
    <n v="5"/>
    <n v="0"/>
    <n v="13"/>
    <s v="E"/>
    <n v="0"/>
    <m/>
    <m/>
    <m/>
    <m/>
    <m/>
  </r>
  <r>
    <n v="76"/>
    <s v="27A"/>
    <x v="18"/>
    <s v="Blå"/>
    <s v="Matterhorn"/>
    <s v="Kristoffer"/>
    <d v="2025-02-18T00:00:00"/>
    <n v="10"/>
    <n v="0"/>
    <n v="1"/>
    <n v="1"/>
    <s v="A"/>
    <n v="43"/>
    <n v="9"/>
    <m/>
    <m/>
    <m/>
    <n v="5"/>
  </r>
  <r>
    <n v="77"/>
    <s v="27B"/>
    <x v="2"/>
    <s v="Sort"/>
    <s v="Matterhorn"/>
    <s v="Kenn"/>
    <d v="2024-11-02T00:00:00"/>
    <n v="118"/>
    <n v="4"/>
    <n v="1"/>
    <n v="14"/>
    <s v="B"/>
    <n v="7"/>
    <n v="4"/>
    <m/>
    <m/>
    <m/>
    <m/>
  </r>
  <r>
    <n v="78"/>
    <s v="28A"/>
    <x v="10"/>
    <s v="Orange"/>
    <s v="Finns Corner"/>
    <s v="Thomas R"/>
    <d v="2024-09-20T00:00:00"/>
    <n v="161"/>
    <n v="5"/>
    <n v="1"/>
    <n v="6"/>
    <s v="A"/>
    <n v="18"/>
    <n v="6"/>
    <m/>
    <m/>
    <n v="2"/>
    <n v="3"/>
  </r>
  <r>
    <n v="79"/>
    <s v="28B"/>
    <x v="9"/>
    <s v="Blå"/>
    <s v="Finns Corner"/>
    <s v="Thomas R"/>
    <d v="2024-09-20T00:00:00"/>
    <n v="161"/>
    <n v="5"/>
    <n v="1"/>
    <n v="13"/>
    <s v="C"/>
    <n v="4"/>
    <m/>
    <m/>
    <m/>
    <m/>
    <n v="1"/>
  </r>
  <r>
    <n v="80"/>
    <s v="29A"/>
    <x v="1"/>
    <s v="Rød"/>
    <s v="Bruuns Berg"/>
    <s v="Thomas R"/>
    <d v="2024-09-20T00:00:00"/>
    <n v="161"/>
    <n v="5"/>
    <n v="1"/>
    <n v="13"/>
    <s v="B"/>
    <n v="10"/>
    <m/>
    <m/>
    <m/>
    <m/>
    <m/>
  </r>
  <r>
    <n v="81"/>
    <s v="29B"/>
    <x v="19"/>
    <s v="Lilla"/>
    <s v="Bruuns Berg"/>
    <s v="Thomas R"/>
    <d v="2024-09-20T00:00:00"/>
    <n v="161"/>
    <n v="5"/>
    <n v="0"/>
    <n v="2"/>
    <s v="E"/>
    <n v="0"/>
    <m/>
    <m/>
    <m/>
    <m/>
    <m/>
  </r>
  <r>
    <n v="82"/>
    <s v="29C"/>
    <x v="1"/>
    <s v="Mint"/>
    <s v="Bruuns Berg"/>
    <s v="Thomas R"/>
    <d v="2025-01-26T00:00:00"/>
    <n v="33"/>
    <n v="1"/>
    <n v="1"/>
    <n v="13"/>
    <s v="B"/>
    <n v="10"/>
    <n v="5"/>
    <m/>
    <m/>
    <m/>
    <m/>
  </r>
  <r>
    <n v="83"/>
    <s v="30A"/>
    <x v="11"/>
    <s v="Gul"/>
    <s v="Hvælving Vest"/>
    <s v="Anders V"/>
    <d v="2024-09-20T00:00:00"/>
    <n v="161"/>
    <n v="5"/>
    <n v="0"/>
    <n v="4"/>
    <s v="E"/>
    <n v="0"/>
    <m/>
    <m/>
    <m/>
    <m/>
    <m/>
  </r>
  <r>
    <n v="84"/>
    <s v="30B"/>
    <x v="8"/>
    <s v="Blå"/>
    <s v="Hvælving Vest"/>
    <s v="Thomas R"/>
    <d v="2024-09-20T00:00:00"/>
    <n v="161"/>
    <n v="5"/>
    <n v="1"/>
    <n v="4"/>
    <s v="A"/>
    <n v="26"/>
    <n v="5"/>
    <n v="2"/>
    <m/>
    <n v="4"/>
    <n v="1"/>
  </r>
  <r>
    <n v="85"/>
    <s v="31A"/>
    <x v="3"/>
    <s v="Pink"/>
    <s v="Hvælving Vest"/>
    <s v="Vitus"/>
    <d v="2024-12-17T00:00:00"/>
    <n v="73"/>
    <n v="2"/>
    <n v="1"/>
    <n v="9"/>
    <s v="D"/>
    <n v="1"/>
    <m/>
    <m/>
    <m/>
    <m/>
    <m/>
  </r>
  <r>
    <n v="86"/>
    <s v="31B"/>
    <x v="2"/>
    <s v="Rød"/>
    <s v="Hvælving Vest"/>
    <s v="Thomas R"/>
    <d v="2024-12-25T00:00:00"/>
    <n v="65"/>
    <n v="2"/>
    <n v="1"/>
    <n v="14"/>
    <s v="A"/>
    <n v="36"/>
    <n v="8"/>
    <n v="2"/>
    <n v="2"/>
    <n v="4"/>
    <m/>
  </r>
  <r>
    <n v="87"/>
    <s v="32A"/>
    <x v="3"/>
    <s v="Hvid + WB"/>
    <s v="Hvælving Vest"/>
    <s v="Alfred"/>
    <d v="2024-09-20T00:00:00"/>
    <n v="161"/>
    <n v="5"/>
    <n v="0"/>
    <n v="9"/>
    <s v="E"/>
    <n v="0"/>
    <m/>
    <m/>
    <m/>
    <m/>
    <m/>
  </r>
  <r>
    <n v="88"/>
    <s v="32B"/>
    <x v="9"/>
    <s v="Rød"/>
    <s v="Hvælving Vest"/>
    <s v="Anders V"/>
    <d v="2024-09-20T00:00:00"/>
    <n v="161"/>
    <n v="5"/>
    <n v="1"/>
    <n v="13"/>
    <s v="C"/>
    <n v="3"/>
    <m/>
    <m/>
    <m/>
    <n v="1"/>
    <n v="1"/>
  </r>
  <r>
    <n v="89"/>
    <s v="32C"/>
    <x v="10"/>
    <s v="Grøn"/>
    <s v="Hvælving Vest"/>
    <s v="Astrid"/>
    <d v="2024-12-16T00:00:00"/>
    <n v="74"/>
    <n v="2"/>
    <n v="1"/>
    <n v="6"/>
    <s v="A"/>
    <n v="12"/>
    <m/>
    <m/>
    <m/>
    <n v="1"/>
    <m/>
  </r>
  <r>
    <n v="90"/>
    <s v="33A"/>
    <x v="20"/>
    <s v="Sort"/>
    <s v="Kaminen"/>
    <s v="Thomas R"/>
    <d v="2024-12-13T00:00:00"/>
    <n v="77"/>
    <n v="3"/>
    <n v="1"/>
    <n v="1"/>
    <s v="A"/>
    <n v="41"/>
    <n v="14"/>
    <m/>
    <n v="2"/>
    <n v="3"/>
    <n v="1"/>
  </r>
  <r>
    <n v="91"/>
    <s v="34A"/>
    <x v="8"/>
    <s v="Gul"/>
    <s v="Diedren"/>
    <s v="?"/>
    <d v="2024-09-20T00:00:00"/>
    <n v="161"/>
    <n v="5"/>
    <n v="1"/>
    <n v="4"/>
    <s v="C"/>
    <n v="3"/>
    <m/>
    <n v="2"/>
    <m/>
    <m/>
    <m/>
  </r>
  <r>
    <n v="92"/>
    <s v="34B"/>
    <x v="6"/>
    <s v="Hvid"/>
    <s v="Diedren"/>
    <s v="Astrid"/>
    <d v="2024-09-20T00:00:00"/>
    <n v="161"/>
    <n v="5"/>
    <n v="1"/>
    <n v="10"/>
    <s v="C"/>
    <n v="5"/>
    <m/>
    <n v="2"/>
    <m/>
    <m/>
    <n v="3"/>
  </r>
  <r>
    <n v="93"/>
    <s v="36A"/>
    <x v="2"/>
    <s v="Grøn"/>
    <s v="Diedren"/>
    <s v="Victor"/>
    <d v="2024-09-20T00:00:00"/>
    <n v="161"/>
    <n v="5"/>
    <n v="1"/>
    <n v="14"/>
    <s v="C"/>
    <n v="3"/>
    <m/>
    <m/>
    <m/>
    <m/>
    <m/>
  </r>
  <r>
    <n v="94"/>
    <s v="36B"/>
    <x v="2"/>
    <s v="Blå"/>
    <s v="Diedren"/>
    <s v="Tobias L"/>
    <d v="2024-12-16T00:00:00"/>
    <n v="74"/>
    <n v="2"/>
    <n v="1"/>
    <n v="14"/>
    <s v="C"/>
    <n v="5"/>
    <m/>
    <m/>
    <m/>
    <n v="1"/>
    <n v="1"/>
  </r>
  <r>
    <n v="95"/>
    <s v="36C"/>
    <x v="9"/>
    <s v="Blå"/>
    <s v="Diedren"/>
    <s v="Tobias L"/>
    <d v="2024-12-16T00:00:00"/>
    <n v="74"/>
    <n v="2"/>
    <n v="1"/>
    <n v="13"/>
    <s v="C"/>
    <n v="2"/>
    <m/>
    <m/>
    <m/>
    <m/>
    <m/>
  </r>
  <r>
    <n v="96"/>
    <s v="37A"/>
    <x v="0"/>
    <s v="Pink"/>
    <s v="Diedren"/>
    <s v="Vitus"/>
    <d v="2024-09-20T00:00:00"/>
    <n v="161"/>
    <n v="5"/>
    <n v="1"/>
    <n v="10"/>
    <s v="A"/>
    <n v="12"/>
    <n v="3"/>
    <m/>
    <m/>
    <n v="2"/>
    <m/>
  </r>
  <r>
    <n v="97"/>
    <s v="37B"/>
    <x v="1"/>
    <s v="Mint (sort tape)"/>
    <s v="Diedren"/>
    <s v="Kristoffer"/>
    <d v="2025-01-26T00:00:00"/>
    <n v="33"/>
    <n v="1"/>
    <n v="1"/>
    <n v="13"/>
    <s v="A"/>
    <n v="38"/>
    <n v="8"/>
    <m/>
    <n v="2"/>
    <n v="4"/>
    <n v="3"/>
  </r>
  <r>
    <n v="98"/>
    <s v="37C"/>
    <x v="6"/>
    <s v="Mint (rød tape)"/>
    <s v="Diedren"/>
    <s v="Tobias L"/>
    <d v="2025-01-26T00:00:00"/>
    <n v="33"/>
    <n v="1"/>
    <n v="1"/>
    <n v="10"/>
    <s v="A"/>
    <n v="25"/>
    <n v="9"/>
    <m/>
    <m/>
    <n v="2"/>
    <n v="4"/>
  </r>
  <r>
    <n v="99"/>
    <s v="38A"/>
    <x v="1"/>
    <s v="Gul"/>
    <s v="Diedren"/>
    <s v="Kasper S"/>
    <d v="2024-09-20T00:00:00"/>
    <n v="161"/>
    <n v="5"/>
    <n v="1"/>
    <n v="13"/>
    <s v="C"/>
    <n v="3"/>
    <n v="2"/>
    <m/>
    <m/>
    <n v="1"/>
    <m/>
  </r>
  <r>
    <n v="100"/>
    <s v="38B"/>
    <x v="9"/>
    <s v="Rød"/>
    <s v="Diedren"/>
    <s v="Mikkel F"/>
    <d v="2024-11-02T00:00:00"/>
    <n v="118"/>
    <n v="4"/>
    <n v="0"/>
    <n v="13"/>
    <s v="E"/>
    <n v="0"/>
    <m/>
    <m/>
    <m/>
    <m/>
    <m/>
  </r>
  <r>
    <n v="101"/>
    <s v="38C"/>
    <x v="9"/>
    <s v="Pink (grøn tape)"/>
    <s v="Det Nye Overhæng"/>
    <s v="Tobias B"/>
    <d v="2025-01-26T00:00:00"/>
    <n v="33"/>
    <n v="1"/>
    <n v="1"/>
    <n v="13"/>
    <s v="B"/>
    <n v="8"/>
    <n v="2"/>
    <m/>
    <m/>
    <n v="1"/>
    <m/>
  </r>
  <r>
    <n v="102"/>
    <s v="39A"/>
    <x v="3"/>
    <s v="Sort (gul tape)"/>
    <s v="Det Nye Overhæng"/>
    <s v="Tobias B"/>
    <d v="2024-09-20T00:00:00"/>
    <n v="161"/>
    <n v="5"/>
    <n v="0"/>
    <n v="9"/>
    <s v="E"/>
    <n v="0"/>
    <m/>
    <m/>
    <m/>
    <m/>
    <m/>
  </r>
  <r>
    <n v="103"/>
    <s v="39B"/>
    <x v="2"/>
    <s v="Sort (gul&amp;rød tape)"/>
    <s v="Det Nye Overhæng"/>
    <s v="Tobias B"/>
    <d v="2024-09-20T00:00:00"/>
    <n v="161"/>
    <n v="5"/>
    <n v="1"/>
    <n v="14"/>
    <s v="A"/>
    <n v="13"/>
    <n v="2"/>
    <n v="1"/>
    <m/>
    <n v="2"/>
    <n v="2"/>
  </r>
  <r>
    <n v="104"/>
    <s v="39C"/>
    <x v="5"/>
    <s v="Blå"/>
    <s v="Det Nye Overhæng"/>
    <s v="Vitus"/>
    <d v="2024-09-20T00:00:00"/>
    <n v="161"/>
    <n v="5"/>
    <n v="0"/>
    <n v="5"/>
    <s v="E"/>
    <n v="0"/>
    <m/>
    <m/>
    <m/>
    <m/>
    <m/>
  </r>
  <r>
    <n v="105"/>
    <s v="40A"/>
    <x v="21"/>
    <s v="Rød"/>
    <s v="Det Nye Overhæng"/>
    <s v="Seno"/>
    <d v="2024-09-20T00:00:00"/>
    <n v="161"/>
    <n v="5"/>
    <n v="1"/>
    <n v="1"/>
    <s v="D"/>
    <n v="1"/>
    <m/>
    <m/>
    <m/>
    <m/>
    <m/>
  </r>
  <r>
    <n v="106"/>
    <s v="40B"/>
    <x v="19"/>
    <s v="Grøn"/>
    <s v="Det Nye Overhæng"/>
    <s v="Kasper S"/>
    <d v="2024-09-20T00:00:00"/>
    <n v="161"/>
    <n v="5"/>
    <n v="1"/>
    <n v="2"/>
    <s v="C"/>
    <n v="3"/>
    <n v="1"/>
    <m/>
    <m/>
    <m/>
    <m/>
  </r>
  <r>
    <n v="107"/>
    <s v="41A"/>
    <x v="22"/>
    <s v="Sort"/>
    <s v="Det Nye Overhæng"/>
    <s v="Seno"/>
    <d v="2024-09-20T00:00:00"/>
    <n v="161"/>
    <n v="5"/>
    <n v="0"/>
    <n v="2"/>
    <s v="E"/>
    <n v="0"/>
    <m/>
    <m/>
    <m/>
    <m/>
    <m/>
  </r>
  <r>
    <n v="108"/>
    <s v="41B"/>
    <x v="22"/>
    <s v="Mint"/>
    <s v="Det Nye Overhæng"/>
    <s v="Kasper S"/>
    <d v="2025-01-26T00:00:00"/>
    <n v="33"/>
    <n v="1"/>
    <n v="1"/>
    <n v="2"/>
    <s v="C"/>
    <n v="2"/>
    <m/>
    <m/>
    <m/>
    <m/>
    <m/>
  </r>
  <r>
    <n v="109"/>
    <s v="42A"/>
    <x v="9"/>
    <s v="Gul"/>
    <s v="Det Nye Overhæng"/>
    <s v="Tobias B"/>
    <d v="2024-11-02T00:00:00"/>
    <n v="118"/>
    <n v="4"/>
    <n v="1"/>
    <n v="13"/>
    <s v="C"/>
    <n v="4"/>
    <m/>
    <m/>
    <m/>
    <m/>
    <m/>
  </r>
  <r>
    <n v="110"/>
    <s v="42B"/>
    <x v="3"/>
    <s v="Pink"/>
    <s v="Det Nye Overhæng"/>
    <s v="Mikkel F"/>
    <d v="2024-11-02T00:00:00"/>
    <n v="118"/>
    <n v="4"/>
    <n v="0"/>
    <n v="9"/>
    <s v="E"/>
    <n v="0"/>
    <m/>
    <m/>
    <m/>
    <m/>
    <m/>
  </r>
  <r>
    <n v="111"/>
    <s v="42 C"/>
    <x v="10"/>
    <s v="Blå"/>
    <s v="Det Nye Overhæng"/>
    <s v="Martin B"/>
    <d v="2024-12-15T00:00:00"/>
    <n v="75"/>
    <n v="3"/>
    <n v="1"/>
    <n v="6"/>
    <s v="B"/>
    <n v="6"/>
    <m/>
    <m/>
    <m/>
    <n v="3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s v="01A"/>
    <s v="6a+"/>
    <s v="Grøn"/>
    <s v="Køkken væggen"/>
    <s v="Martin B"/>
    <d v="2024-09-20T00:00:00"/>
    <n v="161"/>
    <x v="0"/>
    <n v="1"/>
    <n v="10"/>
    <s v="B"/>
    <x v="0"/>
    <n v="4"/>
    <m/>
    <m/>
    <m/>
    <n v="2"/>
  </r>
  <r>
    <s v="01B"/>
    <s v="5b"/>
    <s v="Hvid"/>
    <s v="Køkken væggen"/>
    <s v="Martin B"/>
    <d v="2024-11-23T00:00:00"/>
    <n v="97"/>
    <x v="1"/>
    <n v="1"/>
    <n v="13"/>
    <s v="A"/>
    <x v="1"/>
    <n v="6"/>
    <m/>
    <m/>
    <m/>
    <n v="4"/>
  </r>
  <r>
    <s v="02A"/>
    <s v="6a"/>
    <s v="Orange"/>
    <s v="Køkken væggen"/>
    <s v="Kasper S"/>
    <d v="2024-09-20T00:00:00"/>
    <n v="161"/>
    <x v="0"/>
    <n v="1"/>
    <n v="14"/>
    <s v="A"/>
    <x v="2"/>
    <n v="6"/>
    <m/>
    <m/>
    <n v="1"/>
    <n v="4"/>
  </r>
  <r>
    <s v="02B"/>
    <s v="6c"/>
    <s v="Pink"/>
    <s v="Køkken væggen"/>
    <s v="Vitus"/>
    <d v="2024-11-23T00:00:00"/>
    <n v="97"/>
    <x v="1"/>
    <n v="1"/>
    <n v="9"/>
    <s v="D"/>
    <x v="3"/>
    <m/>
    <m/>
    <m/>
    <m/>
    <m/>
  </r>
  <r>
    <s v="02C"/>
    <s v="5b"/>
    <s v="Mint"/>
    <s v="Køkken væggen"/>
    <s v="Mikkel FB"/>
    <d v="2025-01-26T00:00:00"/>
    <n v="33"/>
    <x v="2"/>
    <n v="1"/>
    <n v="13"/>
    <s v="A"/>
    <x v="4"/>
    <n v="3"/>
    <m/>
    <n v="3"/>
    <n v="1"/>
    <n v="4"/>
  </r>
  <r>
    <s v="02D"/>
    <s v="6?"/>
    <s v="Sort"/>
    <s v="Køkken væggen"/>
    <s v="Mikkel FB"/>
    <d v="2025-02-01T00:00:00"/>
    <n v="27"/>
    <x v="2"/>
    <n v="1"/>
    <n v="38"/>
    <s v="D"/>
    <x v="3"/>
    <m/>
    <m/>
    <m/>
    <m/>
    <m/>
  </r>
  <r>
    <s v="02E"/>
    <s v="6c+"/>
    <s v="Gul"/>
    <s v="Køkken væggen"/>
    <s v="Vitus"/>
    <d v="2025-02-19T00:00:00"/>
    <n v="9"/>
    <x v="3"/>
    <n v="1"/>
    <n v="5"/>
    <s v="C"/>
    <x v="5"/>
    <m/>
    <m/>
    <m/>
    <m/>
    <n v="3"/>
  </r>
  <r>
    <s v="03A"/>
    <s v="6a"/>
    <s v="Hvid"/>
    <s v="Køkken væggen"/>
    <s v="Lars B"/>
    <d v="2024-09-20T00:00:00"/>
    <n v="161"/>
    <x v="0"/>
    <n v="1"/>
    <n v="14"/>
    <s v="A"/>
    <x v="6"/>
    <n v="5"/>
    <m/>
    <m/>
    <m/>
    <m/>
  </r>
  <r>
    <s v="03B"/>
    <s v="5c"/>
    <s v="Rød"/>
    <s v="Køkken væggen"/>
    <s v="Tobias L"/>
    <d v="2024-10-01T00:00:00"/>
    <n v="150"/>
    <x v="0"/>
    <n v="1"/>
    <n v="10"/>
    <s v="B"/>
    <x v="7"/>
    <n v="3"/>
    <m/>
    <n v="2"/>
    <m/>
    <m/>
  </r>
  <r>
    <s v="03C"/>
    <s v="6a+"/>
    <s v="Grøn"/>
    <s v="Køkken væggen"/>
    <s v="Mads B"/>
    <d v="2025-01-09T00:00:00"/>
    <n v="50"/>
    <x v="4"/>
    <n v="1"/>
    <n v="10"/>
    <s v="C"/>
    <x v="8"/>
    <n v="3"/>
    <m/>
    <m/>
    <m/>
    <m/>
  </r>
  <r>
    <s v="04A"/>
    <s v="5a"/>
    <s v="Blå"/>
    <s v="Den Høje væg"/>
    <s v="Astrid"/>
    <d v="2024-09-20T00:00:00"/>
    <n v="161"/>
    <x v="0"/>
    <n v="1"/>
    <n v="1"/>
    <s v="B"/>
    <x v="9"/>
    <m/>
    <m/>
    <n v="2"/>
    <m/>
    <m/>
  </r>
  <r>
    <s v="04B"/>
    <s v="6a+"/>
    <s v="Sort"/>
    <s v="Den Høje væg"/>
    <s v="Vitus"/>
    <d v="2024-11-23T00:00:00"/>
    <n v="97"/>
    <x v="1"/>
    <n v="1"/>
    <n v="10"/>
    <s v="B"/>
    <x v="10"/>
    <n v="3"/>
    <m/>
    <m/>
    <m/>
    <m/>
  </r>
  <r>
    <s v="05A"/>
    <s v="6c"/>
    <s v="Pink"/>
    <s v="Den Høje væg"/>
    <s v="Kasper S"/>
    <d v="2024-09-20T00:00:00"/>
    <n v="161"/>
    <x v="0"/>
    <n v="1"/>
    <n v="9"/>
    <s v="D"/>
    <x v="11"/>
    <m/>
    <m/>
    <m/>
    <m/>
    <m/>
  </r>
  <r>
    <s v="05B"/>
    <s v="6c+"/>
    <s v="Blå"/>
    <s v="Den Høje væg"/>
    <s v="Kasper S"/>
    <d v="2024-09-20T00:00:00"/>
    <n v="161"/>
    <x v="0"/>
    <n v="0"/>
    <n v="5"/>
    <s v="E"/>
    <x v="12"/>
    <m/>
    <m/>
    <m/>
    <m/>
    <m/>
  </r>
  <r>
    <s v="05C"/>
    <s v="6a+"/>
    <s v="Grå"/>
    <s v="Den Høje væg"/>
    <s v="Seno"/>
    <d v="2024-11-23T00:00:00"/>
    <n v="97"/>
    <x v="1"/>
    <n v="1"/>
    <n v="10"/>
    <s v="B"/>
    <x v="7"/>
    <m/>
    <m/>
    <m/>
    <m/>
    <m/>
  </r>
  <r>
    <s v="06A"/>
    <s v="5c+"/>
    <s v="Hvid"/>
    <s v="Den Høje væg"/>
    <s v="Victor"/>
    <d v="2024-09-20T00:00:00"/>
    <n v="161"/>
    <x v="0"/>
    <n v="1"/>
    <n v="4"/>
    <s v="A"/>
    <x v="13"/>
    <n v="3"/>
    <n v="2"/>
    <m/>
    <m/>
    <m/>
  </r>
  <r>
    <s v="06B"/>
    <s v="6b"/>
    <s v="Mint"/>
    <s v="Den Høje væg"/>
    <s v="Anders V"/>
    <d v="2025-01-26T00:00:00"/>
    <n v="33"/>
    <x v="2"/>
    <n v="1"/>
    <n v="13"/>
    <s v="B"/>
    <x v="7"/>
    <n v="3"/>
    <m/>
    <m/>
    <m/>
    <m/>
  </r>
  <r>
    <s v="06C"/>
    <s v="5b"/>
    <s v="Gul"/>
    <s v="Den Høje væg"/>
    <s v="Vitus"/>
    <d v="2025-02-19T00:00:00"/>
    <n v="9"/>
    <x v="3"/>
    <n v="1"/>
    <n v="13"/>
    <s v="A"/>
    <x v="14"/>
    <m/>
    <m/>
    <n v="3"/>
    <n v="6"/>
    <n v="6"/>
  </r>
  <r>
    <s v="07A"/>
    <s v="5b+"/>
    <s v="Pink"/>
    <s v="Den Høje væg"/>
    <s v="Marie"/>
    <d v="2024-10-01T00:00:00"/>
    <n v="150"/>
    <x v="0"/>
    <n v="1"/>
    <n v="6"/>
    <s v="A"/>
    <x v="15"/>
    <n v="8"/>
    <n v="2"/>
    <n v="1"/>
    <n v="2"/>
    <n v="5"/>
  </r>
  <r>
    <s v="08A"/>
    <s v="6b"/>
    <s v="Rød"/>
    <s v="Det høje Slab"/>
    <s v="Anders V"/>
    <d v="2024-09-20T00:00:00"/>
    <n v="161"/>
    <x v="0"/>
    <n v="1"/>
    <n v="13"/>
    <s v="D"/>
    <x v="11"/>
    <m/>
    <m/>
    <m/>
    <m/>
    <n v="1"/>
  </r>
  <r>
    <s v="08B"/>
    <s v="6b"/>
    <s v="Blå"/>
    <s v="Det høje Slab"/>
    <s v="Andreas L"/>
    <d v="2024-11-02T00:00:00"/>
    <n v="118"/>
    <x v="5"/>
    <n v="1"/>
    <n v="13"/>
    <s v="C"/>
    <x v="5"/>
    <m/>
    <n v="2"/>
    <m/>
    <m/>
    <m/>
  </r>
  <r>
    <s v="08C"/>
    <s v="6c"/>
    <s v="Gul"/>
    <s v="Det høje Slab"/>
    <s v="Thomas R"/>
    <d v="2024-12-13T00:00:00"/>
    <n v="77"/>
    <x v="1"/>
    <n v="1"/>
    <n v="9"/>
    <s v="C"/>
    <x v="8"/>
    <m/>
    <m/>
    <m/>
    <m/>
    <m/>
  </r>
  <r>
    <s v="08D"/>
    <s v="7a+"/>
    <s v="Mint"/>
    <s v="Det høje Slab"/>
    <s v="Vitus"/>
    <d v="2025-02-15T00:00:00"/>
    <n v="13"/>
    <x v="3"/>
    <n v="0"/>
    <n v="4"/>
    <s v="D"/>
    <x v="12"/>
    <m/>
    <m/>
    <m/>
    <m/>
    <m/>
  </r>
  <r>
    <s v="09A"/>
    <s v="5c"/>
    <s v="Grøn"/>
    <s v="Det høje Slab"/>
    <s v="Thomas R"/>
    <d v="2024-11-19T00:00:00"/>
    <n v="101"/>
    <x v="1"/>
    <n v="1"/>
    <n v="10"/>
    <s v="C"/>
    <x v="5"/>
    <m/>
    <m/>
    <m/>
    <m/>
    <m/>
  </r>
  <r>
    <s v="09B"/>
    <s v="5c"/>
    <s v="Lilla"/>
    <s v="Det høje Slab"/>
    <s v="Kristoffer"/>
    <d v="2024-10-16T00:00:00"/>
    <n v="135"/>
    <x v="0"/>
    <n v="1"/>
    <n v="10"/>
    <s v="B"/>
    <x v="7"/>
    <m/>
    <m/>
    <m/>
    <n v="3"/>
    <m/>
  </r>
  <r>
    <s v="09C"/>
    <s v="5b"/>
    <s v="Gul&amp;Sort"/>
    <s v="Det høje Slab"/>
    <s v="Thomas R"/>
    <d v="2024-12-13T00:00:00"/>
    <n v="77"/>
    <x v="1"/>
    <n v="1"/>
    <n v="13"/>
    <s v="A"/>
    <x v="16"/>
    <n v="4"/>
    <m/>
    <n v="2"/>
    <n v="2"/>
    <m/>
  </r>
  <r>
    <s v="10A"/>
    <s v="6b+"/>
    <s v="Blå"/>
    <s v="Hvælvingen Øst"/>
    <s v="Tobias L"/>
    <d v="2024-09-20T00:00:00"/>
    <n v="161"/>
    <x v="0"/>
    <n v="1"/>
    <n v="5"/>
    <s v="D"/>
    <x v="3"/>
    <m/>
    <m/>
    <m/>
    <m/>
    <m/>
  </r>
  <r>
    <s v="10B"/>
    <s v="6b+"/>
    <s v="Rød"/>
    <s v="Hvælvingen Øst"/>
    <s v="Mads B"/>
    <d v="2024-10-17T00:00:00"/>
    <n v="134"/>
    <x v="5"/>
    <n v="0"/>
    <n v="5"/>
    <s v="E"/>
    <x v="12"/>
    <m/>
    <m/>
    <m/>
    <m/>
    <m/>
  </r>
  <r>
    <s v="10C"/>
    <s v="6b"/>
    <s v="Grøn"/>
    <s v="Hvælvingen Øst"/>
    <s v="Thomas R"/>
    <d v="2024-12-22T00:00:00"/>
    <n v="68"/>
    <x v="4"/>
    <n v="1"/>
    <n v="13"/>
    <s v="B"/>
    <x v="0"/>
    <n v="2"/>
    <m/>
    <m/>
    <m/>
    <m/>
  </r>
  <r>
    <s v="11A"/>
    <s v="5b+"/>
    <s v="Orange"/>
    <s v="Flugtruten"/>
    <s v="Dennis"/>
    <d v="2024-09-28T00:00:00"/>
    <n v="153"/>
    <x v="0"/>
    <n v="1"/>
    <n v="6"/>
    <s v="B"/>
    <x v="9"/>
    <n v="5"/>
    <m/>
    <m/>
    <m/>
    <m/>
  </r>
  <r>
    <s v="11B"/>
    <s v="6a"/>
    <s v="Gul"/>
    <s v="Hvælving Øst"/>
    <s v="Nicolai B"/>
    <d v="2024-10-21T00:00:00"/>
    <n v="130"/>
    <x v="5"/>
    <n v="1"/>
    <n v="14"/>
    <s v="A"/>
    <x v="13"/>
    <n v="2"/>
    <m/>
    <m/>
    <n v="5"/>
    <m/>
  </r>
  <r>
    <s v="11C"/>
    <s v="5b+"/>
    <s v="Mint"/>
    <s v="Hvælving Øst"/>
    <s v="Astrid"/>
    <d v="2025-01-26T00:00:00"/>
    <n v="33"/>
    <x v="2"/>
    <n v="1"/>
    <n v="6"/>
    <s v="A"/>
    <x v="17"/>
    <n v="2"/>
    <n v="2"/>
    <m/>
    <m/>
    <m/>
  </r>
  <r>
    <s v="12A"/>
    <s v="5c"/>
    <s v="Gul"/>
    <s v="Flugtruten"/>
    <s v="Dennis"/>
    <d v="2024-09-20T00:00:00"/>
    <n v="161"/>
    <x v="0"/>
    <n v="1"/>
    <n v="10"/>
    <s v="A"/>
    <x v="18"/>
    <n v="4"/>
    <m/>
    <m/>
    <n v="3"/>
    <m/>
  </r>
  <r>
    <s v="12B"/>
    <s v="6a"/>
    <s v="Blå"/>
    <s v="Flugtruten"/>
    <s v="Steffen"/>
    <d v="2024-11-23T00:00:00"/>
    <n v="97"/>
    <x v="1"/>
    <n v="1"/>
    <n v="14"/>
    <s v="B"/>
    <x v="0"/>
    <n v="2"/>
    <m/>
    <m/>
    <m/>
    <n v="1"/>
  </r>
  <r>
    <s v="13A"/>
    <s v="6a+"/>
    <s v="Hvid + WB"/>
    <s v="Flugtruten"/>
    <s v="Andreas K"/>
    <d v="2024-09-20T00:00:00"/>
    <n v="161"/>
    <x v="0"/>
    <n v="1"/>
    <n v="10"/>
    <s v="B"/>
    <x v="9"/>
    <n v="3"/>
    <m/>
    <m/>
    <m/>
    <n v="1"/>
  </r>
  <r>
    <s v="14A"/>
    <s v="6a"/>
    <s v="Grøn"/>
    <s v="Slab"/>
    <s v="Kasper S"/>
    <d v="2024-09-20T00:00:00"/>
    <n v="161"/>
    <x v="0"/>
    <n v="1"/>
    <n v="14"/>
    <s v="A"/>
    <x v="19"/>
    <n v="10"/>
    <n v="2"/>
    <m/>
    <m/>
    <n v="2"/>
  </r>
  <r>
    <s v="14B"/>
    <s v="6c"/>
    <s v="Lilla"/>
    <s v="Slab"/>
    <s v="Alfred"/>
    <d v="2024-09-20T00:00:00"/>
    <n v="161"/>
    <x v="0"/>
    <n v="1"/>
    <n v="9"/>
    <s v="D"/>
    <x v="11"/>
    <m/>
    <m/>
    <m/>
    <m/>
    <n v="1"/>
  </r>
  <r>
    <s v="14C"/>
    <s v="6c"/>
    <s v="Blå"/>
    <s v="Slab"/>
    <s v="Vitus"/>
    <d v="2024-09-20T00:00:00"/>
    <n v="161"/>
    <x v="0"/>
    <n v="1"/>
    <n v="9"/>
    <s v="B"/>
    <x v="0"/>
    <m/>
    <m/>
    <m/>
    <m/>
    <n v="2"/>
  </r>
  <r>
    <s v="14D"/>
    <s v="7a+"/>
    <s v="Rød"/>
    <s v="Slab"/>
    <s v="Alfred"/>
    <d v="2024-10-05T00:00:00"/>
    <n v="146"/>
    <x v="0"/>
    <n v="1"/>
    <n v="4"/>
    <s v="C"/>
    <x v="8"/>
    <m/>
    <m/>
    <m/>
    <m/>
    <m/>
  </r>
  <r>
    <s v="14E"/>
    <s v="6a"/>
    <s v="Pink"/>
    <s v="Slab"/>
    <s v="Tobias L"/>
    <d v="2024-10-05T00:00:00"/>
    <n v="146"/>
    <x v="0"/>
    <n v="1"/>
    <n v="14"/>
    <s v="A"/>
    <x v="20"/>
    <n v="3"/>
    <n v="2"/>
    <m/>
    <m/>
    <n v="1"/>
  </r>
  <r>
    <s v="14F"/>
    <s v="5b"/>
    <s v="Gul"/>
    <s v="Slab"/>
    <s v="Marie"/>
    <d v="2024-11-19T00:00:00"/>
    <n v="101"/>
    <x v="1"/>
    <n v="1"/>
    <n v="13"/>
    <s v="A"/>
    <x v="1"/>
    <n v="9"/>
    <m/>
    <m/>
    <m/>
    <m/>
  </r>
  <r>
    <s v="14G"/>
    <s v="7?"/>
    <s v="Sort"/>
    <s v="Slab"/>
    <s v="Vitus"/>
    <d v="2025-02-01T00:00:00"/>
    <n v="27"/>
    <x v="2"/>
    <n v="0"/>
    <n v="5"/>
    <s v="D"/>
    <x v="12"/>
    <m/>
    <m/>
    <m/>
    <m/>
    <m/>
  </r>
  <r>
    <s v="15A"/>
    <s v="5b"/>
    <s v="Rød"/>
    <s v="Venstre for Overhænget"/>
    <s v="Iben-Bitten"/>
    <d v="2024-09-20T00:00:00"/>
    <n v="161"/>
    <x v="0"/>
    <n v="1"/>
    <n v="13"/>
    <s v="B"/>
    <x v="21"/>
    <n v="2"/>
    <m/>
    <m/>
    <m/>
    <m/>
  </r>
  <r>
    <s v="16A"/>
    <s v="5c"/>
    <s v="Grøn"/>
    <s v="Venstre for Overhænget"/>
    <s v="Diana"/>
    <d v="2024-11-23T00:00:00"/>
    <n v="97"/>
    <x v="1"/>
    <n v="1"/>
    <n v="10"/>
    <s v="A"/>
    <x v="22"/>
    <n v="8"/>
    <m/>
    <n v="3"/>
    <m/>
    <m/>
  </r>
  <r>
    <s v="16B"/>
    <s v="6b+"/>
    <s v="Orange"/>
    <s v="Venstre for Overhænget"/>
    <s v="Vitus"/>
    <d v="2024-12-28T00:00:00"/>
    <n v="62"/>
    <x v="4"/>
    <n v="1"/>
    <n v="5"/>
    <s v="C"/>
    <x v="23"/>
    <m/>
    <m/>
    <m/>
    <m/>
    <m/>
  </r>
  <r>
    <s v="16C"/>
    <s v="6b"/>
    <s v="Mint (grøn tape)"/>
    <s v="Venstre for Overhænget"/>
    <s v="Jonatan &amp; Ingeborg"/>
    <d v="2025-01-23T00:00:00"/>
    <n v="36"/>
    <x v="2"/>
    <n v="1"/>
    <n v="13"/>
    <s v="A"/>
    <x v="2"/>
    <m/>
    <m/>
    <m/>
    <m/>
    <n v="4"/>
  </r>
  <r>
    <s v="17A"/>
    <s v="4c"/>
    <s v="Gul"/>
    <s v="Venstre for Overhænget"/>
    <s v="Jan M"/>
    <d v="2024-09-17T00:00:00"/>
    <n v="164"/>
    <x v="0"/>
    <n v="1"/>
    <n v="3"/>
    <s v="A"/>
    <x v="24"/>
    <n v="7"/>
    <m/>
    <n v="2"/>
    <m/>
    <m/>
  </r>
  <r>
    <s v="17B"/>
    <s v="6?"/>
    <s v="Mint"/>
    <s v="Venstre for Overhænget"/>
    <s v="Vitus"/>
    <d v="2025-02-15T00:00:00"/>
    <n v="13"/>
    <x v="3"/>
    <n v="0"/>
    <n v="38"/>
    <s v="D"/>
    <x v="12"/>
    <m/>
    <m/>
    <m/>
    <m/>
    <m/>
  </r>
  <r>
    <s v="18A"/>
    <s v="6c+"/>
    <s v="Blå"/>
    <s v="Det Store Overhæng"/>
    <s v="Seno"/>
    <d v="2024-09-20T00:00:00"/>
    <n v="161"/>
    <x v="0"/>
    <n v="1"/>
    <n v="5"/>
    <s v="D"/>
    <x v="3"/>
    <n v="1"/>
    <m/>
    <m/>
    <m/>
    <m/>
  </r>
  <r>
    <s v="18B"/>
    <s v="8a+"/>
    <s v="Grå"/>
    <s v="Det Store Overhæng"/>
    <s v="Andreas L"/>
    <d v="2024-09-28T00:00:00"/>
    <n v="153"/>
    <x v="0"/>
    <n v="0"/>
    <n v="1"/>
    <s v="D"/>
    <x v="12"/>
    <m/>
    <m/>
    <m/>
    <m/>
    <m/>
  </r>
  <r>
    <s v="18C"/>
    <s v="5b"/>
    <s v="Grøn"/>
    <s v="Det Store Overhæng"/>
    <s v="Tobias B"/>
    <d v="2025-01-26T00:00:00"/>
    <n v="33"/>
    <x v="2"/>
    <n v="1"/>
    <n v="13"/>
    <s v="A"/>
    <x v="15"/>
    <n v="3"/>
    <m/>
    <m/>
    <n v="1"/>
    <m/>
  </r>
  <r>
    <s v="19A"/>
    <s v="7a+"/>
    <s v="Rød"/>
    <s v="Det Store Overhæng"/>
    <s v="Lead Cup"/>
    <d v="2024-06-01T00:00:00"/>
    <n v="272"/>
    <x v="6"/>
    <n v="0"/>
    <n v="4"/>
    <s v="E"/>
    <x v="12"/>
    <m/>
    <m/>
    <m/>
    <m/>
    <m/>
  </r>
  <r>
    <s v="19B"/>
    <s v="7c+"/>
    <s v="Lilla"/>
    <s v="Det Store Overhæng"/>
    <s v="Andreas L"/>
    <d v="2024-09-20T00:00:00"/>
    <n v="161"/>
    <x v="0"/>
    <n v="0"/>
    <n v="1"/>
    <s v="D"/>
    <x v="12"/>
    <m/>
    <m/>
    <m/>
    <m/>
    <m/>
  </r>
  <r>
    <s v="19C"/>
    <s v="6a+"/>
    <s v="Gul (sort tape)"/>
    <s v="Det Store Overhæng"/>
    <s v="Tobias L"/>
    <d v="2025-01-26T00:00:00"/>
    <n v="33"/>
    <x v="2"/>
    <n v="1"/>
    <n v="10"/>
    <s v="B"/>
    <x v="9"/>
    <n v="2"/>
    <m/>
    <m/>
    <m/>
    <n v="1"/>
  </r>
  <r>
    <s v="19D"/>
    <s v="7?"/>
    <s v="Mint"/>
    <s v="Det Store Overhæng"/>
    <s v="Alfred"/>
    <d v="2025-02-01T00:00:00"/>
    <n v="27"/>
    <x v="2"/>
    <n v="0"/>
    <n v="5"/>
    <s v="D"/>
    <x v="12"/>
    <m/>
    <m/>
    <m/>
    <m/>
    <m/>
  </r>
  <r>
    <s v="19E"/>
    <s v="6b+"/>
    <s v="Pink"/>
    <s v="Det Store Overhæng"/>
    <s v="Vitus"/>
    <d v="2025-02-15T00:00:00"/>
    <n v="13"/>
    <x v="3"/>
    <n v="1"/>
    <n v="5"/>
    <s v="C"/>
    <x v="11"/>
    <m/>
    <m/>
    <m/>
    <m/>
    <m/>
  </r>
  <r>
    <s v="20A"/>
    <s v="5b"/>
    <s v="Orange (til tag)"/>
    <s v="Det Store Overhæng"/>
    <s v="Seno"/>
    <d v="2024-09-28T00:00:00"/>
    <n v="153"/>
    <x v="0"/>
    <n v="1"/>
    <n v="13"/>
    <s v="C"/>
    <x v="5"/>
    <n v="2"/>
    <m/>
    <m/>
    <m/>
    <m/>
  </r>
  <r>
    <s v="20B"/>
    <s v="6a+"/>
    <s v="Orange (gennem tag)"/>
    <s v="Det Store Overhæng"/>
    <s v="Seno"/>
    <d v="2024-10-05T00:00:00"/>
    <n v="146"/>
    <x v="0"/>
    <n v="1"/>
    <n v="10"/>
    <s v="A"/>
    <x v="6"/>
    <n v="2"/>
    <m/>
    <m/>
    <n v="2"/>
    <m/>
  </r>
  <r>
    <s v="20C"/>
    <s v="6b+"/>
    <s v="Neongul"/>
    <s v="Det Store Overhæng"/>
    <s v="Alfred"/>
    <d v="2024-12-28T00:00:00"/>
    <n v="62"/>
    <x v="4"/>
    <n v="1"/>
    <n v="5"/>
    <s v="D"/>
    <x v="3"/>
    <m/>
    <m/>
    <m/>
    <m/>
    <m/>
  </r>
  <r>
    <s v="21A"/>
    <s v="6c+"/>
    <s v="Grøn"/>
    <s v="Mataskassen"/>
    <s v="Thomas R"/>
    <d v="2024-09-20T00:00:00"/>
    <n v="161"/>
    <x v="0"/>
    <n v="0"/>
    <n v="5"/>
    <s v="E"/>
    <x v="12"/>
    <m/>
    <m/>
    <m/>
    <m/>
    <m/>
  </r>
  <r>
    <s v="21B"/>
    <s v="5c"/>
    <s v="Hvid&amp;Grøn"/>
    <s v="Mataskassen"/>
    <s v="Thomas R"/>
    <d v="2024-09-20T00:00:00"/>
    <n v="161"/>
    <x v="0"/>
    <n v="1"/>
    <n v="10"/>
    <s v="C"/>
    <x v="5"/>
    <m/>
    <m/>
    <m/>
    <m/>
    <m/>
  </r>
  <r>
    <s v="21C"/>
    <s v="4c"/>
    <s v="Meleret"/>
    <s v="Mataskassen"/>
    <s v="Tobias L"/>
    <d v="2024-10-05T00:00:00"/>
    <n v="146"/>
    <x v="0"/>
    <n v="1"/>
    <n v="3"/>
    <s v="D"/>
    <x v="11"/>
    <m/>
    <m/>
    <m/>
    <m/>
    <m/>
  </r>
  <r>
    <s v="22A"/>
    <s v="6a+"/>
    <s v="Sort"/>
    <s v="Mataskassen"/>
    <s v="Kenn"/>
    <d v="2024-10-21T00:00:00"/>
    <n v="130"/>
    <x v="5"/>
    <n v="1"/>
    <n v="10"/>
    <s v="B"/>
    <x v="21"/>
    <m/>
    <m/>
    <m/>
    <m/>
    <m/>
  </r>
  <r>
    <s v="22B"/>
    <s v="5c"/>
    <s v="Gul"/>
    <s v="Mataskassen"/>
    <s v="Silje-Rasmus"/>
    <d v="2024-12-01T00:00:00"/>
    <n v="89"/>
    <x v="1"/>
    <n v="1"/>
    <n v="10"/>
    <s v="D"/>
    <x v="11"/>
    <m/>
    <m/>
    <m/>
    <m/>
    <m/>
  </r>
  <r>
    <s v="22C"/>
    <s v="5c"/>
    <s v="Grøn (sort tape)"/>
    <s v="Mataskassen"/>
    <s v="Fritz"/>
    <d v="2025-01-26T00:00:00"/>
    <n v="33"/>
    <x v="2"/>
    <n v="1"/>
    <n v="10"/>
    <s v="C"/>
    <x v="8"/>
    <m/>
    <m/>
    <m/>
    <m/>
    <m/>
  </r>
  <r>
    <s v="23A"/>
    <s v="6a+"/>
    <s v="Grøn (gul tape)"/>
    <s v="Mataskassen"/>
    <s v="Alfred"/>
    <d v="2025-01-26T00:00:00"/>
    <n v="33"/>
    <x v="2"/>
    <n v="1"/>
    <n v="10"/>
    <s v="A"/>
    <x v="6"/>
    <n v="7"/>
    <m/>
    <n v="1"/>
    <m/>
    <m/>
  </r>
  <r>
    <s v="24A"/>
    <s v="4c"/>
    <s v="Gul"/>
    <s v="Matterhorn"/>
    <s v="Mikkel FB"/>
    <d v="2024-09-20T00:00:00"/>
    <n v="161"/>
    <x v="0"/>
    <n v="1"/>
    <n v="3"/>
    <s v="A"/>
    <x v="16"/>
    <n v="5"/>
    <m/>
    <n v="2"/>
    <n v="2"/>
    <n v="5"/>
  </r>
  <r>
    <s v="24B"/>
    <s v="4a"/>
    <s v="Rød"/>
    <s v="Matterhorn"/>
    <s v="Kasper S"/>
    <d v="2024-09-20T00:00:00"/>
    <n v="161"/>
    <x v="0"/>
    <n v="1"/>
    <n v="1"/>
    <s v="A"/>
    <x v="22"/>
    <n v="1"/>
    <m/>
    <m/>
    <n v="2"/>
    <n v="5"/>
  </r>
  <r>
    <s v="24C"/>
    <s v="6a"/>
    <s v="Mint"/>
    <s v="Matterhorn"/>
    <s v="Vitus"/>
    <d v="2025-01-26T00:00:00"/>
    <n v="33"/>
    <x v="2"/>
    <n v="1"/>
    <n v="14"/>
    <s v="A"/>
    <x v="25"/>
    <n v="10"/>
    <m/>
    <m/>
    <m/>
    <n v="3"/>
  </r>
  <r>
    <s v="25A"/>
    <s v="5b"/>
    <s v="Grøn"/>
    <s v="Matterhorn"/>
    <s v="Andreas K"/>
    <d v="2024-09-20T00:00:00"/>
    <n v="161"/>
    <x v="0"/>
    <n v="1"/>
    <n v="13"/>
    <s v="A"/>
    <x v="16"/>
    <n v="8"/>
    <m/>
    <m/>
    <m/>
    <n v="3"/>
  </r>
  <r>
    <s v="25B"/>
    <s v="6a"/>
    <s v="Blå"/>
    <s v="Matterhorn"/>
    <s v="Mikkel FB"/>
    <d v="2024-09-20T00:00:00"/>
    <n v="161"/>
    <x v="0"/>
    <n v="1"/>
    <n v="14"/>
    <s v="B"/>
    <x v="9"/>
    <n v="2"/>
    <m/>
    <m/>
    <m/>
    <m/>
  </r>
  <r>
    <s v="25C"/>
    <s v="6a"/>
    <s v="Orange"/>
    <s v="Matterhorn"/>
    <s v="Vitus"/>
    <d v="2024-11-23T00:00:00"/>
    <n v="97"/>
    <x v="1"/>
    <n v="1"/>
    <n v="14"/>
    <s v="B"/>
    <x v="10"/>
    <n v="5"/>
    <m/>
    <m/>
    <m/>
    <n v="1"/>
  </r>
  <r>
    <s v="26A"/>
    <s v="5c+"/>
    <s v="Gul +Rids"/>
    <s v="Matterhorn"/>
    <s v="Clara"/>
    <d v="2024-09-20T00:00:00"/>
    <n v="161"/>
    <x v="0"/>
    <n v="1"/>
    <n v="4"/>
    <s v="B"/>
    <x v="21"/>
    <n v="2"/>
    <m/>
    <m/>
    <n v="1"/>
    <m/>
  </r>
  <r>
    <s v="26B"/>
    <s v="6b"/>
    <s v="Gul -Rids"/>
    <s v="Matterhorn"/>
    <s v="Clara"/>
    <d v="2024-09-20T00:00:00"/>
    <n v="161"/>
    <x v="0"/>
    <n v="1"/>
    <n v="13"/>
    <s v="C"/>
    <x v="8"/>
    <n v="3"/>
    <m/>
    <m/>
    <m/>
    <m/>
  </r>
  <r>
    <s v="26C"/>
    <s v="6b"/>
    <s v="Rids (gul t fødder)"/>
    <s v="Matterhorn"/>
    <s v="Clara"/>
    <d v="2024-09-20T00:00:00"/>
    <n v="161"/>
    <x v="0"/>
    <n v="0"/>
    <n v="13"/>
    <s v="E"/>
    <x v="12"/>
    <m/>
    <m/>
    <m/>
    <m/>
    <m/>
  </r>
  <r>
    <s v="27A"/>
    <s v="4b"/>
    <s v="Blå"/>
    <s v="Matterhorn"/>
    <s v="Kristoffer"/>
    <d v="2025-02-18T00:00:00"/>
    <n v="10"/>
    <x v="3"/>
    <n v="1"/>
    <n v="1"/>
    <s v="A"/>
    <x v="26"/>
    <n v="9"/>
    <m/>
    <m/>
    <m/>
    <n v="5"/>
  </r>
  <r>
    <s v="27B"/>
    <s v="6a"/>
    <s v="Sort"/>
    <s v="Matterhorn"/>
    <s v="Kenn"/>
    <d v="2024-11-02T00:00:00"/>
    <n v="118"/>
    <x v="5"/>
    <n v="1"/>
    <n v="14"/>
    <s v="B"/>
    <x v="0"/>
    <n v="4"/>
    <m/>
    <m/>
    <m/>
    <m/>
  </r>
  <r>
    <s v="28A"/>
    <s v="5b+"/>
    <s v="Orange"/>
    <s v="Finns Corner"/>
    <s v="Thomas R"/>
    <d v="2024-09-20T00:00:00"/>
    <n v="161"/>
    <x v="0"/>
    <n v="1"/>
    <n v="6"/>
    <s v="A"/>
    <x v="22"/>
    <n v="6"/>
    <m/>
    <m/>
    <n v="2"/>
    <n v="3"/>
  </r>
  <r>
    <s v="28B"/>
    <s v="6b"/>
    <s v="Blå"/>
    <s v="Finns Corner"/>
    <s v="Thomas R"/>
    <d v="2024-09-20T00:00:00"/>
    <n v="161"/>
    <x v="0"/>
    <n v="1"/>
    <n v="13"/>
    <s v="C"/>
    <x v="5"/>
    <m/>
    <m/>
    <m/>
    <m/>
    <n v="1"/>
  </r>
  <r>
    <s v="29A"/>
    <s v="5b"/>
    <s v="Rød"/>
    <s v="Bruuns Berg"/>
    <s v="Thomas R"/>
    <d v="2024-09-20T00:00:00"/>
    <n v="161"/>
    <x v="0"/>
    <n v="1"/>
    <n v="13"/>
    <s v="B"/>
    <x v="10"/>
    <m/>
    <m/>
    <m/>
    <m/>
    <m/>
  </r>
  <r>
    <s v="29B"/>
    <s v="7a"/>
    <s v="Lilla"/>
    <s v="Bruuns Berg"/>
    <s v="Thomas R"/>
    <d v="2024-09-20T00:00:00"/>
    <n v="161"/>
    <x v="0"/>
    <n v="0"/>
    <n v="2"/>
    <s v="E"/>
    <x v="12"/>
    <m/>
    <m/>
    <m/>
    <m/>
    <m/>
  </r>
  <r>
    <s v="29C"/>
    <s v="5b"/>
    <s v="Mint"/>
    <s v="Bruuns Berg"/>
    <s v="Thomas R"/>
    <d v="2025-01-26T00:00:00"/>
    <n v="33"/>
    <x v="2"/>
    <n v="1"/>
    <n v="13"/>
    <s v="B"/>
    <x v="10"/>
    <n v="5"/>
    <m/>
    <m/>
    <m/>
    <m/>
  </r>
  <r>
    <s v="30A"/>
    <s v="7a+"/>
    <s v="Gul"/>
    <s v="Hvælving Vest"/>
    <s v="Anders V"/>
    <d v="2024-09-20T00:00:00"/>
    <n v="161"/>
    <x v="0"/>
    <n v="0"/>
    <n v="4"/>
    <s v="E"/>
    <x v="12"/>
    <m/>
    <m/>
    <m/>
    <m/>
    <m/>
  </r>
  <r>
    <s v="30B"/>
    <s v="5c+"/>
    <s v="Blå"/>
    <s v="Hvælving Vest"/>
    <s v="Thomas R"/>
    <d v="2024-09-20T00:00:00"/>
    <n v="161"/>
    <x v="0"/>
    <n v="1"/>
    <n v="4"/>
    <s v="A"/>
    <x v="27"/>
    <n v="5"/>
    <n v="2"/>
    <m/>
    <n v="4"/>
    <n v="1"/>
  </r>
  <r>
    <s v="31A"/>
    <s v="6c"/>
    <s v="Pink"/>
    <s v="Hvælving Vest"/>
    <s v="Vitus"/>
    <d v="2024-12-17T00:00:00"/>
    <n v="73"/>
    <x v="4"/>
    <n v="1"/>
    <n v="9"/>
    <s v="D"/>
    <x v="3"/>
    <m/>
    <m/>
    <m/>
    <m/>
    <m/>
  </r>
  <r>
    <s v="31B"/>
    <s v="6a"/>
    <s v="Rød"/>
    <s v="Hvælving Vest"/>
    <s v="Thomas R"/>
    <d v="2024-12-25T00:00:00"/>
    <n v="65"/>
    <x v="4"/>
    <n v="1"/>
    <n v="14"/>
    <s v="A"/>
    <x v="28"/>
    <n v="8"/>
    <n v="2"/>
    <n v="2"/>
    <n v="4"/>
    <m/>
  </r>
  <r>
    <s v="32A"/>
    <s v="6c"/>
    <s v="Hvid + WB"/>
    <s v="Hvælving Vest"/>
    <s v="Alfred"/>
    <d v="2024-09-20T00:00:00"/>
    <n v="161"/>
    <x v="0"/>
    <n v="0"/>
    <n v="9"/>
    <s v="E"/>
    <x v="12"/>
    <m/>
    <m/>
    <m/>
    <m/>
    <m/>
  </r>
  <r>
    <s v="32B"/>
    <s v="6b"/>
    <s v="Rød"/>
    <s v="Hvælving Vest"/>
    <s v="Anders V"/>
    <d v="2024-09-20T00:00:00"/>
    <n v="161"/>
    <x v="0"/>
    <n v="1"/>
    <n v="13"/>
    <s v="C"/>
    <x v="8"/>
    <m/>
    <m/>
    <m/>
    <n v="1"/>
    <n v="1"/>
  </r>
  <r>
    <s v="32C"/>
    <s v="5b+"/>
    <s v="Grøn"/>
    <s v="Hvælving Vest"/>
    <s v="Astrid"/>
    <d v="2024-12-16T00:00:00"/>
    <n v="74"/>
    <x v="4"/>
    <n v="1"/>
    <n v="6"/>
    <s v="A"/>
    <x v="18"/>
    <m/>
    <m/>
    <m/>
    <n v="1"/>
    <m/>
  </r>
  <r>
    <s v="33A"/>
    <s v="5a+"/>
    <s v="Sort"/>
    <s v="Kaminen"/>
    <s v="Thomas R"/>
    <d v="2024-12-13T00:00:00"/>
    <n v="77"/>
    <x v="1"/>
    <n v="1"/>
    <n v="1"/>
    <s v="A"/>
    <x v="29"/>
    <n v="14"/>
    <m/>
    <n v="2"/>
    <n v="3"/>
    <n v="1"/>
  </r>
  <r>
    <s v="34A"/>
    <s v="5c+"/>
    <s v="Gul"/>
    <s v="Diedren"/>
    <s v="?"/>
    <d v="2024-09-20T00:00:00"/>
    <n v="161"/>
    <x v="0"/>
    <n v="1"/>
    <n v="4"/>
    <s v="C"/>
    <x v="8"/>
    <m/>
    <n v="2"/>
    <m/>
    <m/>
    <m/>
  </r>
  <r>
    <s v="34B"/>
    <s v="5c"/>
    <s v="Hvid"/>
    <s v="Diedren"/>
    <s v="Astrid"/>
    <d v="2024-09-20T00:00:00"/>
    <n v="161"/>
    <x v="0"/>
    <n v="1"/>
    <n v="10"/>
    <s v="C"/>
    <x v="23"/>
    <m/>
    <n v="2"/>
    <m/>
    <m/>
    <n v="3"/>
  </r>
  <r>
    <s v="36A"/>
    <s v="6a"/>
    <s v="Grøn"/>
    <s v="Diedren"/>
    <s v="Victor"/>
    <d v="2024-09-20T00:00:00"/>
    <n v="161"/>
    <x v="0"/>
    <n v="1"/>
    <n v="14"/>
    <s v="C"/>
    <x v="8"/>
    <m/>
    <m/>
    <m/>
    <m/>
    <m/>
  </r>
  <r>
    <s v="36B"/>
    <s v="6a"/>
    <s v="Blå"/>
    <s v="Diedren"/>
    <s v="Tobias L"/>
    <d v="2024-12-16T00:00:00"/>
    <n v="74"/>
    <x v="4"/>
    <n v="1"/>
    <n v="14"/>
    <s v="C"/>
    <x v="23"/>
    <m/>
    <m/>
    <m/>
    <n v="1"/>
    <n v="1"/>
  </r>
  <r>
    <s v="36C"/>
    <s v="6b"/>
    <s v="Blå"/>
    <s v="Diedren"/>
    <s v="Tobias L"/>
    <d v="2024-12-16T00:00:00"/>
    <n v="74"/>
    <x v="4"/>
    <n v="1"/>
    <n v="13"/>
    <s v="C"/>
    <x v="11"/>
    <m/>
    <m/>
    <m/>
    <m/>
    <m/>
  </r>
  <r>
    <s v="37A"/>
    <s v="6a+"/>
    <s v="Pink"/>
    <s v="Diedren"/>
    <s v="Vitus"/>
    <d v="2024-09-20T00:00:00"/>
    <n v="161"/>
    <x v="0"/>
    <n v="1"/>
    <n v="10"/>
    <s v="A"/>
    <x v="18"/>
    <n v="3"/>
    <m/>
    <m/>
    <n v="2"/>
    <m/>
  </r>
  <r>
    <s v="37B"/>
    <s v="5b"/>
    <s v="Mint (sort tape)"/>
    <s v="Diedren"/>
    <s v="Kristoffer"/>
    <d v="2025-01-26T00:00:00"/>
    <n v="33"/>
    <x v="2"/>
    <n v="1"/>
    <n v="13"/>
    <s v="A"/>
    <x v="30"/>
    <n v="8"/>
    <m/>
    <n v="2"/>
    <n v="4"/>
    <n v="3"/>
  </r>
  <r>
    <s v="37C"/>
    <s v="5c"/>
    <s v="Mint (rød tape)"/>
    <s v="Diedren"/>
    <s v="Tobias L"/>
    <d v="2025-01-26T00:00:00"/>
    <n v="33"/>
    <x v="2"/>
    <n v="1"/>
    <n v="10"/>
    <s v="A"/>
    <x v="31"/>
    <n v="9"/>
    <m/>
    <m/>
    <n v="2"/>
    <n v="4"/>
  </r>
  <r>
    <s v="38A"/>
    <s v="5b"/>
    <s v="Gul"/>
    <s v="Diedren"/>
    <s v="Kasper S"/>
    <d v="2024-09-20T00:00:00"/>
    <n v="161"/>
    <x v="0"/>
    <n v="1"/>
    <n v="13"/>
    <s v="C"/>
    <x v="8"/>
    <n v="2"/>
    <m/>
    <m/>
    <n v="1"/>
    <m/>
  </r>
  <r>
    <s v="38B"/>
    <s v="6b"/>
    <s v="Rød"/>
    <s v="Diedren"/>
    <s v="Mikkel F"/>
    <d v="2024-11-02T00:00:00"/>
    <n v="118"/>
    <x v="5"/>
    <n v="0"/>
    <n v="13"/>
    <s v="E"/>
    <x v="12"/>
    <m/>
    <m/>
    <m/>
    <m/>
    <m/>
  </r>
  <r>
    <s v="38C"/>
    <s v="6b"/>
    <s v="Pink (grøn tape)"/>
    <s v="Det Nye Overhæng"/>
    <s v="Tobias B"/>
    <d v="2025-01-26T00:00:00"/>
    <n v="33"/>
    <x v="2"/>
    <n v="1"/>
    <n v="13"/>
    <s v="B"/>
    <x v="9"/>
    <n v="2"/>
    <m/>
    <m/>
    <n v="1"/>
    <m/>
  </r>
  <r>
    <s v="39A"/>
    <s v="6c"/>
    <s v="Sort (gul tape)"/>
    <s v="Det Nye Overhæng"/>
    <s v="Tobias B"/>
    <d v="2024-09-20T00:00:00"/>
    <n v="161"/>
    <x v="0"/>
    <n v="0"/>
    <n v="9"/>
    <s v="E"/>
    <x v="12"/>
    <m/>
    <m/>
    <m/>
    <m/>
    <m/>
  </r>
  <r>
    <s v="39B"/>
    <s v="6a"/>
    <s v="Sort (gul&amp;rød tape)"/>
    <s v="Det Nye Overhæng"/>
    <s v="Tobias B"/>
    <d v="2024-09-20T00:00:00"/>
    <n v="161"/>
    <x v="0"/>
    <n v="1"/>
    <n v="14"/>
    <s v="A"/>
    <x v="32"/>
    <n v="2"/>
    <n v="1"/>
    <m/>
    <n v="2"/>
    <n v="2"/>
  </r>
  <r>
    <s v="39C"/>
    <s v="6c+"/>
    <s v="Blå"/>
    <s v="Det Nye Overhæng"/>
    <s v="Vitus"/>
    <d v="2024-09-20T00:00:00"/>
    <n v="161"/>
    <x v="0"/>
    <n v="0"/>
    <n v="5"/>
    <s v="E"/>
    <x v="12"/>
    <m/>
    <m/>
    <m/>
    <m/>
    <m/>
  </r>
  <r>
    <s v="40A"/>
    <s v="7b"/>
    <s v="Rød"/>
    <s v="Det Nye Overhæng"/>
    <s v="Seno"/>
    <d v="2024-09-20T00:00:00"/>
    <n v="161"/>
    <x v="0"/>
    <n v="1"/>
    <n v="1"/>
    <s v="D"/>
    <x v="3"/>
    <m/>
    <m/>
    <m/>
    <m/>
    <m/>
  </r>
  <r>
    <s v="40B"/>
    <s v="7a"/>
    <s v="Grøn"/>
    <s v="Det Nye Overhæng"/>
    <s v="Kasper S"/>
    <d v="2024-09-20T00:00:00"/>
    <n v="161"/>
    <x v="0"/>
    <n v="1"/>
    <n v="2"/>
    <s v="C"/>
    <x v="8"/>
    <n v="1"/>
    <m/>
    <m/>
    <m/>
    <m/>
  </r>
  <r>
    <s v="41A"/>
    <s v="7b+"/>
    <s v="Sort"/>
    <s v="Det Nye Overhæng"/>
    <s v="Seno"/>
    <d v="2024-09-20T00:00:00"/>
    <n v="161"/>
    <x v="0"/>
    <n v="0"/>
    <n v="2"/>
    <s v="E"/>
    <x v="12"/>
    <m/>
    <m/>
    <m/>
    <m/>
    <m/>
  </r>
  <r>
    <s v="41B"/>
    <s v="7b+"/>
    <s v="Mint"/>
    <s v="Det Nye Overhæng"/>
    <s v="Kasper S"/>
    <d v="2025-01-26T00:00:00"/>
    <n v="33"/>
    <x v="2"/>
    <n v="1"/>
    <n v="2"/>
    <s v="C"/>
    <x v="11"/>
    <m/>
    <m/>
    <m/>
    <m/>
    <m/>
  </r>
  <r>
    <s v="42A"/>
    <s v="6b"/>
    <s v="Gul"/>
    <s v="Det Nye Overhæng"/>
    <s v="Tobias B"/>
    <d v="2024-11-02T00:00:00"/>
    <n v="118"/>
    <x v="5"/>
    <n v="1"/>
    <n v="13"/>
    <s v="C"/>
    <x v="5"/>
    <m/>
    <m/>
    <m/>
    <m/>
    <m/>
  </r>
  <r>
    <s v="42B"/>
    <s v="6c"/>
    <s v="Pink"/>
    <s v="Det Nye Overhæng"/>
    <s v="Mikkel F"/>
    <d v="2024-11-02T00:00:00"/>
    <n v="118"/>
    <x v="5"/>
    <n v="0"/>
    <n v="9"/>
    <s v="E"/>
    <x v="12"/>
    <m/>
    <m/>
    <m/>
    <m/>
    <m/>
  </r>
  <r>
    <s v="42 C"/>
    <s v="5b+"/>
    <s v="Blå"/>
    <s v="Det Nye Overhæng"/>
    <s v="Martin B"/>
    <d v="2024-12-15T00:00:00"/>
    <n v="75"/>
    <x v="1"/>
    <n v="1"/>
    <n v="6"/>
    <s v="B"/>
    <x v="7"/>
    <m/>
    <m/>
    <m/>
    <n v="3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n v="1"/>
    <s v="01A"/>
    <x v="0"/>
    <s v="Grøn"/>
    <s v="Køkken væggen"/>
    <s v="Martin B"/>
    <d v="2024-09-20T00:00:00"/>
    <n v="161"/>
    <n v="5"/>
    <n v="1"/>
    <n v="10"/>
    <s v="B"/>
    <x v="0"/>
    <n v="4"/>
    <m/>
  </r>
  <r>
    <n v="2"/>
    <s v="01B"/>
    <x v="1"/>
    <s v="Hvid"/>
    <s v="Køkken væggen"/>
    <s v="Martin B"/>
    <d v="2024-11-23T00:00:00"/>
    <n v="97"/>
    <n v="3"/>
    <n v="1"/>
    <n v="13"/>
    <s v="A"/>
    <x v="1"/>
    <n v="6"/>
    <m/>
  </r>
  <r>
    <n v="3"/>
    <s v="02A"/>
    <x v="2"/>
    <s v="Orange"/>
    <s v="Køkken væggen"/>
    <s v="Kasper S"/>
    <d v="2024-09-20T00:00:00"/>
    <n v="161"/>
    <n v="5"/>
    <n v="1"/>
    <n v="14"/>
    <s v="A"/>
    <x v="2"/>
    <n v="6"/>
    <m/>
  </r>
  <r>
    <n v="4"/>
    <s v="02B"/>
    <x v="3"/>
    <s v="Pink"/>
    <s v="Køkken væggen"/>
    <s v="Vitus"/>
    <d v="2024-11-23T00:00:00"/>
    <n v="97"/>
    <n v="3"/>
    <n v="1"/>
    <n v="9"/>
    <s v="D"/>
    <x v="3"/>
    <m/>
    <m/>
  </r>
  <r>
    <n v="5"/>
    <s v="02C"/>
    <x v="1"/>
    <s v="Mint"/>
    <s v="Køkken væggen"/>
    <s v="Mikkel FB"/>
    <d v="2025-01-26T00:00:00"/>
    <n v="33"/>
    <n v="1"/>
    <n v="1"/>
    <n v="13"/>
    <s v="A"/>
    <x v="4"/>
    <n v="3"/>
    <m/>
  </r>
  <r>
    <n v="6"/>
    <s v="02D"/>
    <x v="4"/>
    <s v="Sort"/>
    <s v="Køkken væggen"/>
    <s v="Mikkel FB"/>
    <d v="2025-02-01T00:00:00"/>
    <n v="27"/>
    <n v="1"/>
    <n v="1"/>
    <n v="38"/>
    <s v="D"/>
    <x v="3"/>
    <m/>
    <m/>
  </r>
  <r>
    <n v="7"/>
    <s v="02E"/>
    <x v="5"/>
    <s v="Gul"/>
    <s v="Køkken væggen"/>
    <s v="Vitus"/>
    <d v="2025-02-19T00:00:00"/>
    <n v="9"/>
    <n v="0"/>
    <n v="1"/>
    <n v="5"/>
    <s v="C"/>
    <x v="5"/>
    <m/>
    <m/>
  </r>
  <r>
    <n v="8"/>
    <s v="03A"/>
    <x v="2"/>
    <s v="Hvid"/>
    <s v="Køkken væggen"/>
    <s v="Lars B"/>
    <d v="2024-09-20T00:00:00"/>
    <n v="161"/>
    <n v="5"/>
    <n v="1"/>
    <n v="14"/>
    <s v="A"/>
    <x v="6"/>
    <n v="5"/>
    <m/>
  </r>
  <r>
    <n v="9"/>
    <s v="03B"/>
    <x v="6"/>
    <s v="Rød"/>
    <s v="Køkken væggen"/>
    <s v="Tobias L"/>
    <d v="2024-10-01T00:00:00"/>
    <n v="150"/>
    <n v="5"/>
    <n v="1"/>
    <n v="10"/>
    <s v="B"/>
    <x v="7"/>
    <n v="3"/>
    <m/>
  </r>
  <r>
    <n v="10"/>
    <s v="03C"/>
    <x v="0"/>
    <s v="Grøn"/>
    <s v="Køkken væggen"/>
    <s v="Mads B"/>
    <d v="2025-01-09T00:00:00"/>
    <n v="50"/>
    <n v="2"/>
    <n v="1"/>
    <n v="10"/>
    <s v="C"/>
    <x v="8"/>
    <n v="3"/>
    <m/>
  </r>
  <r>
    <n v="11"/>
    <s v="04A"/>
    <x v="7"/>
    <s v="Blå"/>
    <s v="Den Høje væg"/>
    <s v="Astrid"/>
    <d v="2024-09-20T00:00:00"/>
    <n v="161"/>
    <n v="5"/>
    <n v="1"/>
    <n v="1"/>
    <s v="B"/>
    <x v="9"/>
    <m/>
    <m/>
  </r>
  <r>
    <n v="12"/>
    <s v="04B"/>
    <x v="0"/>
    <s v="Sort"/>
    <s v="Den Høje væg"/>
    <s v="Vitus"/>
    <d v="2024-11-23T00:00:00"/>
    <n v="97"/>
    <n v="3"/>
    <n v="1"/>
    <n v="10"/>
    <s v="B"/>
    <x v="10"/>
    <n v="3"/>
    <m/>
  </r>
  <r>
    <n v="13"/>
    <s v="05A"/>
    <x v="3"/>
    <s v="Pink"/>
    <s v="Den Høje væg"/>
    <s v="Kasper S"/>
    <d v="2024-09-20T00:00:00"/>
    <n v="161"/>
    <n v="5"/>
    <n v="1"/>
    <n v="9"/>
    <s v="D"/>
    <x v="11"/>
    <m/>
    <m/>
  </r>
  <r>
    <n v="14"/>
    <s v="05B"/>
    <x v="5"/>
    <s v="Blå"/>
    <s v="Den Høje væg"/>
    <s v="Kasper S"/>
    <d v="2024-09-20T00:00:00"/>
    <n v="161"/>
    <n v="5"/>
    <n v="0"/>
    <n v="5"/>
    <s v="E"/>
    <x v="12"/>
    <m/>
    <m/>
  </r>
  <r>
    <n v="15"/>
    <s v="05C"/>
    <x v="0"/>
    <s v="Grå"/>
    <s v="Den Høje væg"/>
    <s v="Seno"/>
    <d v="2024-11-23T00:00:00"/>
    <n v="97"/>
    <n v="3"/>
    <n v="1"/>
    <n v="10"/>
    <s v="B"/>
    <x v="7"/>
    <m/>
    <m/>
  </r>
  <r>
    <n v="16"/>
    <s v="06A"/>
    <x v="8"/>
    <s v="Hvid"/>
    <s v="Den Høje væg"/>
    <s v="Victor"/>
    <d v="2024-09-20T00:00:00"/>
    <n v="161"/>
    <n v="5"/>
    <n v="1"/>
    <n v="4"/>
    <s v="A"/>
    <x v="13"/>
    <n v="3"/>
    <n v="2"/>
  </r>
  <r>
    <n v="17"/>
    <s v="06B"/>
    <x v="9"/>
    <s v="Mint"/>
    <s v="Den Høje væg"/>
    <s v="Anders V"/>
    <d v="2025-01-26T00:00:00"/>
    <n v="33"/>
    <n v="1"/>
    <n v="1"/>
    <n v="13"/>
    <s v="B"/>
    <x v="7"/>
    <n v="3"/>
    <m/>
  </r>
  <r>
    <n v="18"/>
    <s v="06C"/>
    <x v="1"/>
    <s v="Gul"/>
    <s v="Den Høje væg"/>
    <s v="Vitus"/>
    <d v="2025-02-19T00:00:00"/>
    <n v="9"/>
    <n v="0"/>
    <n v="1"/>
    <n v="13"/>
    <s v="A"/>
    <x v="14"/>
    <m/>
    <m/>
  </r>
  <r>
    <n v="19"/>
    <s v="07A"/>
    <x v="10"/>
    <s v="Pink"/>
    <s v="Den Høje væg"/>
    <s v="Marie"/>
    <d v="2024-10-01T00:00:00"/>
    <n v="150"/>
    <n v="5"/>
    <n v="1"/>
    <n v="6"/>
    <s v="A"/>
    <x v="15"/>
    <n v="8"/>
    <n v="2"/>
  </r>
  <r>
    <n v="20"/>
    <s v="08A"/>
    <x v="9"/>
    <s v="Rød"/>
    <s v="Det høje Slab"/>
    <s v="Anders V"/>
    <d v="2024-09-20T00:00:00"/>
    <n v="161"/>
    <n v="5"/>
    <n v="1"/>
    <n v="13"/>
    <s v="D"/>
    <x v="11"/>
    <m/>
    <m/>
  </r>
  <r>
    <n v="21"/>
    <s v="08B"/>
    <x v="9"/>
    <s v="Blå"/>
    <s v="Det høje Slab"/>
    <s v="Andreas L"/>
    <d v="2024-11-02T00:00:00"/>
    <n v="118"/>
    <n v="4"/>
    <n v="1"/>
    <n v="13"/>
    <s v="C"/>
    <x v="5"/>
    <m/>
    <n v="2"/>
  </r>
  <r>
    <n v="22"/>
    <s v="08C"/>
    <x v="3"/>
    <s v="Gul"/>
    <s v="Det høje Slab"/>
    <s v="Thomas R"/>
    <d v="2024-12-13T00:00:00"/>
    <n v="77"/>
    <n v="3"/>
    <n v="1"/>
    <n v="9"/>
    <s v="C"/>
    <x v="8"/>
    <m/>
    <m/>
  </r>
  <r>
    <n v="23"/>
    <s v="08D"/>
    <x v="11"/>
    <s v="Mint"/>
    <s v="Det høje Slab"/>
    <s v="Vitus"/>
    <d v="2025-02-15T00:00:00"/>
    <n v="13"/>
    <n v="0"/>
    <n v="0"/>
    <n v="4"/>
    <s v="D"/>
    <x v="12"/>
    <m/>
    <m/>
  </r>
  <r>
    <n v="24"/>
    <s v="09A"/>
    <x v="6"/>
    <s v="Grøn"/>
    <s v="Det høje Slab"/>
    <s v="Thomas R"/>
    <d v="2024-11-19T00:00:00"/>
    <n v="101"/>
    <n v="3"/>
    <n v="1"/>
    <n v="10"/>
    <s v="C"/>
    <x v="5"/>
    <m/>
    <m/>
  </r>
  <r>
    <n v="25"/>
    <s v="09B"/>
    <x v="6"/>
    <s v="Lilla"/>
    <s v="Det høje Slab"/>
    <s v="Kristoffer"/>
    <d v="2024-10-16T00:00:00"/>
    <n v="135"/>
    <n v="5"/>
    <n v="1"/>
    <n v="10"/>
    <s v="B"/>
    <x v="7"/>
    <m/>
    <m/>
  </r>
  <r>
    <n v="26"/>
    <s v="09C"/>
    <x v="1"/>
    <s v="Gul&amp;Sort"/>
    <s v="Det høje Slab"/>
    <s v="Thomas R"/>
    <d v="2024-12-13T00:00:00"/>
    <n v="77"/>
    <n v="3"/>
    <n v="1"/>
    <n v="13"/>
    <s v="A"/>
    <x v="16"/>
    <n v="4"/>
    <m/>
  </r>
  <r>
    <n v="27"/>
    <s v="10A"/>
    <x v="12"/>
    <s v="Blå"/>
    <s v="Hvælvingen Øst"/>
    <s v="Tobias L"/>
    <d v="2024-09-20T00:00:00"/>
    <n v="161"/>
    <n v="5"/>
    <n v="1"/>
    <n v="5"/>
    <s v="D"/>
    <x v="3"/>
    <m/>
    <m/>
  </r>
  <r>
    <n v="28"/>
    <s v="10B"/>
    <x v="12"/>
    <s v="Rød"/>
    <s v="Hvælvingen Øst"/>
    <s v="Mads B"/>
    <d v="2024-10-17T00:00:00"/>
    <n v="134"/>
    <n v="4"/>
    <n v="0"/>
    <n v="5"/>
    <s v="E"/>
    <x v="12"/>
    <m/>
    <m/>
  </r>
  <r>
    <n v="29"/>
    <s v="10C"/>
    <x v="9"/>
    <s v="Grøn"/>
    <s v="Hvælvingen Øst"/>
    <s v="Thomas R"/>
    <d v="2024-12-22T00:00:00"/>
    <n v="68"/>
    <n v="2"/>
    <n v="1"/>
    <n v="13"/>
    <s v="B"/>
    <x v="0"/>
    <n v="2"/>
    <m/>
  </r>
  <r>
    <n v="30"/>
    <s v="11A"/>
    <x v="10"/>
    <s v="Orange"/>
    <s v="Flugtruten"/>
    <s v="Dennis"/>
    <d v="2024-09-28T00:00:00"/>
    <n v="153"/>
    <n v="5"/>
    <n v="1"/>
    <n v="6"/>
    <s v="B"/>
    <x v="9"/>
    <n v="5"/>
    <m/>
  </r>
  <r>
    <n v="31"/>
    <s v="11B"/>
    <x v="2"/>
    <s v="Gul"/>
    <s v="Hvælving Øst"/>
    <s v="Nicolai B"/>
    <d v="2024-10-21T00:00:00"/>
    <n v="130"/>
    <n v="4"/>
    <n v="1"/>
    <n v="14"/>
    <s v="A"/>
    <x v="13"/>
    <n v="2"/>
    <m/>
  </r>
  <r>
    <n v="32"/>
    <s v="11C"/>
    <x v="10"/>
    <s v="Mint"/>
    <s v="Hvælving Øst"/>
    <s v="Astrid"/>
    <d v="2025-01-26T00:00:00"/>
    <n v="33"/>
    <n v="1"/>
    <n v="1"/>
    <n v="6"/>
    <s v="A"/>
    <x v="17"/>
    <n v="2"/>
    <n v="2"/>
  </r>
  <r>
    <n v="33"/>
    <s v="12A"/>
    <x v="6"/>
    <s v="Gul"/>
    <s v="Flugtruten"/>
    <s v="Dennis"/>
    <d v="2024-09-20T00:00:00"/>
    <n v="161"/>
    <n v="5"/>
    <n v="1"/>
    <n v="10"/>
    <s v="A"/>
    <x v="18"/>
    <n v="4"/>
    <m/>
  </r>
  <r>
    <n v="34"/>
    <s v="12B"/>
    <x v="2"/>
    <s v="Blå"/>
    <s v="Flugtruten"/>
    <s v="Steffen"/>
    <d v="2024-11-23T00:00:00"/>
    <n v="97"/>
    <n v="3"/>
    <n v="1"/>
    <n v="14"/>
    <s v="B"/>
    <x v="0"/>
    <n v="2"/>
    <m/>
  </r>
  <r>
    <n v="35"/>
    <s v="13A"/>
    <x v="0"/>
    <s v="Hvid + WB"/>
    <s v="Flugtruten"/>
    <s v="Andreas K"/>
    <d v="2024-09-20T00:00:00"/>
    <n v="161"/>
    <n v="5"/>
    <n v="1"/>
    <n v="10"/>
    <s v="B"/>
    <x v="9"/>
    <n v="3"/>
    <m/>
  </r>
  <r>
    <n v="36"/>
    <s v="14A"/>
    <x v="2"/>
    <s v="Grøn"/>
    <s v="Slab"/>
    <s v="Kasper S"/>
    <d v="2024-09-20T00:00:00"/>
    <n v="161"/>
    <n v="5"/>
    <n v="1"/>
    <n v="14"/>
    <s v="A"/>
    <x v="19"/>
    <n v="10"/>
    <n v="2"/>
  </r>
  <r>
    <n v="37"/>
    <s v="14B"/>
    <x v="3"/>
    <s v="Lilla"/>
    <s v="Slab"/>
    <s v="Alfred"/>
    <d v="2024-09-20T00:00:00"/>
    <n v="161"/>
    <n v="5"/>
    <n v="1"/>
    <n v="9"/>
    <s v="D"/>
    <x v="11"/>
    <m/>
    <m/>
  </r>
  <r>
    <n v="38"/>
    <s v="14C"/>
    <x v="3"/>
    <s v="Blå"/>
    <s v="Slab"/>
    <s v="Vitus"/>
    <d v="2024-09-20T00:00:00"/>
    <n v="161"/>
    <n v="5"/>
    <n v="1"/>
    <n v="9"/>
    <s v="B"/>
    <x v="0"/>
    <m/>
    <m/>
  </r>
  <r>
    <n v="39"/>
    <s v="14D"/>
    <x v="11"/>
    <s v="Rød"/>
    <s v="Slab"/>
    <s v="Alfred"/>
    <d v="2024-10-05T00:00:00"/>
    <n v="146"/>
    <n v="5"/>
    <n v="1"/>
    <n v="4"/>
    <s v="C"/>
    <x v="8"/>
    <m/>
    <m/>
  </r>
  <r>
    <n v="40"/>
    <s v="14E"/>
    <x v="2"/>
    <s v="Pink"/>
    <s v="Slab"/>
    <s v="Tobias L"/>
    <d v="2024-10-05T00:00:00"/>
    <n v="146"/>
    <n v="5"/>
    <n v="1"/>
    <n v="14"/>
    <s v="A"/>
    <x v="20"/>
    <n v="3"/>
    <n v="2"/>
  </r>
  <r>
    <n v="41"/>
    <s v="14F"/>
    <x v="1"/>
    <s v="Gul"/>
    <s v="Slab"/>
    <s v="Marie"/>
    <d v="2024-11-19T00:00:00"/>
    <n v="101"/>
    <n v="3"/>
    <n v="1"/>
    <n v="13"/>
    <s v="A"/>
    <x v="1"/>
    <n v="9"/>
    <m/>
  </r>
  <r>
    <n v="42"/>
    <s v="14G"/>
    <x v="13"/>
    <s v="Sort"/>
    <s v="Slab"/>
    <s v="Vitus"/>
    <d v="2025-02-01T00:00:00"/>
    <n v="27"/>
    <n v="1"/>
    <n v="0"/>
    <n v="5"/>
    <s v="D"/>
    <x v="12"/>
    <m/>
    <m/>
  </r>
  <r>
    <n v="43"/>
    <s v="15A"/>
    <x v="1"/>
    <s v="Rød"/>
    <s v="Venstre for Overhænget"/>
    <s v="Iben-Bitten"/>
    <d v="2024-09-20T00:00:00"/>
    <n v="161"/>
    <n v="5"/>
    <n v="1"/>
    <n v="13"/>
    <s v="B"/>
    <x v="21"/>
    <n v="2"/>
    <m/>
  </r>
  <r>
    <n v="44"/>
    <s v="16A"/>
    <x v="6"/>
    <s v="Grøn"/>
    <s v="Venstre for Overhænget"/>
    <s v="Diana"/>
    <d v="2024-11-23T00:00:00"/>
    <n v="97"/>
    <n v="3"/>
    <n v="1"/>
    <n v="10"/>
    <s v="A"/>
    <x v="22"/>
    <n v="8"/>
    <m/>
  </r>
  <r>
    <n v="45"/>
    <s v="16B"/>
    <x v="12"/>
    <s v="Orange"/>
    <s v="Venstre for Overhænget"/>
    <s v="Vitus"/>
    <d v="2024-12-28T00:00:00"/>
    <n v="62"/>
    <n v="2"/>
    <n v="1"/>
    <n v="5"/>
    <s v="C"/>
    <x v="23"/>
    <m/>
    <m/>
  </r>
  <r>
    <n v="46"/>
    <s v="16C"/>
    <x v="9"/>
    <s v="Mint (grøn tape)"/>
    <s v="Venstre for Overhænget"/>
    <s v="Jonatan &amp; Ingeborg"/>
    <d v="2025-01-23T00:00:00"/>
    <n v="36"/>
    <n v="1"/>
    <n v="1"/>
    <n v="13"/>
    <s v="A"/>
    <x v="2"/>
    <m/>
    <m/>
  </r>
  <r>
    <n v="47"/>
    <s v="17A"/>
    <x v="14"/>
    <s v="Gul"/>
    <s v="Venstre for Overhænget"/>
    <s v="Jan M"/>
    <d v="2024-09-17T00:00:00"/>
    <n v="164"/>
    <n v="5"/>
    <n v="1"/>
    <n v="3"/>
    <s v="A"/>
    <x v="24"/>
    <n v="7"/>
    <m/>
  </r>
  <r>
    <n v="48"/>
    <s v="17B"/>
    <x v="4"/>
    <s v="Mint"/>
    <s v="Venstre for Overhænget"/>
    <s v="Vitus"/>
    <d v="2025-02-15T00:00:00"/>
    <n v="13"/>
    <n v="0"/>
    <n v="0"/>
    <n v="38"/>
    <s v="D"/>
    <x v="12"/>
    <m/>
    <m/>
  </r>
  <r>
    <n v="49"/>
    <s v="18A"/>
    <x v="5"/>
    <s v="Blå"/>
    <s v="Det Store Overhæng"/>
    <s v="Seno"/>
    <d v="2024-09-20T00:00:00"/>
    <n v="161"/>
    <n v="5"/>
    <n v="1"/>
    <n v="5"/>
    <s v="D"/>
    <x v="3"/>
    <n v="1"/>
    <m/>
  </r>
  <r>
    <n v="50"/>
    <s v="18B"/>
    <x v="15"/>
    <s v="Grå"/>
    <s v="Det Store Overhæng"/>
    <s v="Andreas L"/>
    <d v="2024-09-28T00:00:00"/>
    <n v="153"/>
    <n v="5"/>
    <n v="0"/>
    <n v="1"/>
    <s v="D"/>
    <x v="12"/>
    <m/>
    <m/>
  </r>
  <r>
    <n v="51"/>
    <s v="18C"/>
    <x v="1"/>
    <s v="Grøn"/>
    <s v="Det Store Overhæng"/>
    <s v="Tobias B"/>
    <d v="2025-01-26T00:00:00"/>
    <n v="33"/>
    <n v="1"/>
    <n v="1"/>
    <n v="13"/>
    <s v="A"/>
    <x v="15"/>
    <n v="3"/>
    <m/>
  </r>
  <r>
    <n v="52"/>
    <s v="19A"/>
    <x v="11"/>
    <s v="Rød"/>
    <s v="Det Store Overhæng"/>
    <s v="Lead Cup"/>
    <d v="2024-06-01T00:00:00"/>
    <n v="272"/>
    <n v="9"/>
    <n v="0"/>
    <n v="4"/>
    <s v="E"/>
    <x v="12"/>
    <m/>
    <m/>
  </r>
  <r>
    <n v="53"/>
    <s v="19B"/>
    <x v="16"/>
    <s v="Lilla"/>
    <s v="Det Store Overhæng"/>
    <s v="Andreas L"/>
    <d v="2024-09-20T00:00:00"/>
    <n v="161"/>
    <n v="5"/>
    <n v="0"/>
    <n v="1"/>
    <s v="D"/>
    <x v="12"/>
    <m/>
    <m/>
  </r>
  <r>
    <n v="54"/>
    <s v="19C"/>
    <x v="0"/>
    <s v="Gul (sort tape)"/>
    <s v="Det Store Overhæng"/>
    <s v="Tobias L"/>
    <d v="2025-01-26T00:00:00"/>
    <n v="33"/>
    <n v="1"/>
    <n v="1"/>
    <n v="10"/>
    <s v="B"/>
    <x v="9"/>
    <n v="2"/>
    <m/>
  </r>
  <r>
    <n v="55"/>
    <s v="19D"/>
    <x v="13"/>
    <s v="Mint"/>
    <s v="Det Store Overhæng"/>
    <s v="Alfred"/>
    <d v="2025-02-01T00:00:00"/>
    <n v="27"/>
    <n v="1"/>
    <n v="0"/>
    <n v="5"/>
    <s v="D"/>
    <x v="12"/>
    <m/>
    <m/>
  </r>
  <r>
    <n v="56"/>
    <s v="19E"/>
    <x v="12"/>
    <s v="Pink"/>
    <s v="Det Store Overhæng"/>
    <s v="Vitus"/>
    <d v="2025-02-15T00:00:00"/>
    <n v="13"/>
    <n v="0"/>
    <n v="1"/>
    <n v="5"/>
    <s v="C"/>
    <x v="11"/>
    <m/>
    <m/>
  </r>
  <r>
    <n v="57"/>
    <s v="20A"/>
    <x v="1"/>
    <s v="Orange (til tag)"/>
    <s v="Det Store Overhæng"/>
    <s v="Seno"/>
    <d v="2024-09-28T00:00:00"/>
    <n v="153"/>
    <n v="5"/>
    <n v="1"/>
    <n v="13"/>
    <s v="C"/>
    <x v="5"/>
    <n v="2"/>
    <m/>
  </r>
  <r>
    <n v="58"/>
    <s v="20B"/>
    <x v="0"/>
    <s v="Orange (gennem tag)"/>
    <s v="Det Store Overhæng"/>
    <s v="Seno"/>
    <d v="2024-10-05T00:00:00"/>
    <n v="146"/>
    <n v="5"/>
    <n v="1"/>
    <n v="10"/>
    <s v="A"/>
    <x v="6"/>
    <n v="2"/>
    <m/>
  </r>
  <r>
    <n v="59"/>
    <s v="20C"/>
    <x v="12"/>
    <s v="Neongul"/>
    <s v="Det Store Overhæng"/>
    <s v="Alfred"/>
    <d v="2024-12-28T00:00:00"/>
    <n v="62"/>
    <n v="2"/>
    <n v="1"/>
    <n v="5"/>
    <s v="D"/>
    <x v="3"/>
    <m/>
    <m/>
  </r>
  <r>
    <n v="60"/>
    <s v="21A"/>
    <x v="5"/>
    <s v="Grøn"/>
    <s v="Mataskassen"/>
    <s v="Thomas R"/>
    <d v="2024-09-20T00:00:00"/>
    <n v="161"/>
    <n v="5"/>
    <n v="0"/>
    <n v="5"/>
    <s v="E"/>
    <x v="12"/>
    <m/>
    <m/>
  </r>
  <r>
    <n v="61"/>
    <s v="21B"/>
    <x v="6"/>
    <s v="Hvid&amp;Grøn"/>
    <s v="Mataskassen"/>
    <s v="Thomas R"/>
    <d v="2024-09-20T00:00:00"/>
    <n v="161"/>
    <n v="5"/>
    <n v="1"/>
    <n v="10"/>
    <s v="C"/>
    <x v="5"/>
    <m/>
    <m/>
  </r>
  <r>
    <n v="62"/>
    <s v="21C"/>
    <x v="14"/>
    <s v="Meleret"/>
    <s v="Mataskassen"/>
    <s v="Tobias L"/>
    <d v="2024-10-05T00:00:00"/>
    <n v="146"/>
    <n v="5"/>
    <n v="1"/>
    <n v="3"/>
    <s v="D"/>
    <x v="11"/>
    <m/>
    <m/>
  </r>
  <r>
    <n v="63"/>
    <s v="22A"/>
    <x v="0"/>
    <s v="Sort"/>
    <s v="Mataskassen"/>
    <s v="Kenn"/>
    <d v="2024-10-21T00:00:00"/>
    <n v="130"/>
    <n v="4"/>
    <n v="1"/>
    <n v="10"/>
    <s v="B"/>
    <x v="21"/>
    <m/>
    <m/>
  </r>
  <r>
    <n v="64"/>
    <s v="22B"/>
    <x v="6"/>
    <s v="Gul"/>
    <s v="Mataskassen"/>
    <s v="Silje-Rasmus"/>
    <d v="2024-12-01T00:00:00"/>
    <n v="89"/>
    <n v="3"/>
    <n v="1"/>
    <n v="10"/>
    <s v="D"/>
    <x v="11"/>
    <m/>
    <m/>
  </r>
  <r>
    <n v="65"/>
    <s v="22C"/>
    <x v="6"/>
    <s v="Grøn (sort tape)"/>
    <s v="Mataskassen"/>
    <s v="Fritz"/>
    <d v="2025-01-26T00:00:00"/>
    <n v="33"/>
    <n v="1"/>
    <n v="1"/>
    <n v="10"/>
    <s v="C"/>
    <x v="8"/>
    <m/>
    <m/>
  </r>
  <r>
    <n v="66"/>
    <s v="23A"/>
    <x v="0"/>
    <s v="Grøn (gul tape)"/>
    <s v="Mataskassen"/>
    <s v="Alfred"/>
    <d v="2025-01-26T00:00:00"/>
    <n v="33"/>
    <n v="1"/>
    <n v="1"/>
    <n v="10"/>
    <s v="A"/>
    <x v="6"/>
    <n v="7"/>
    <m/>
  </r>
  <r>
    <n v="67"/>
    <s v="24A"/>
    <x v="14"/>
    <s v="Gul"/>
    <s v="Matterhorn"/>
    <s v="Mikkel FB"/>
    <d v="2024-09-20T00:00:00"/>
    <n v="161"/>
    <n v="5"/>
    <n v="1"/>
    <n v="3"/>
    <s v="A"/>
    <x v="16"/>
    <n v="5"/>
    <m/>
  </r>
  <r>
    <n v="68"/>
    <s v="24B"/>
    <x v="17"/>
    <s v="Rød"/>
    <s v="Matterhorn"/>
    <s v="Kasper S"/>
    <d v="2024-09-20T00:00:00"/>
    <n v="161"/>
    <n v="5"/>
    <n v="1"/>
    <n v="1"/>
    <s v="A"/>
    <x v="22"/>
    <n v="1"/>
    <m/>
  </r>
  <r>
    <n v="69"/>
    <s v="24C"/>
    <x v="2"/>
    <s v="Mint"/>
    <s v="Matterhorn"/>
    <s v="Vitus"/>
    <d v="2025-01-26T00:00:00"/>
    <n v="33"/>
    <n v="1"/>
    <n v="1"/>
    <n v="14"/>
    <s v="A"/>
    <x v="25"/>
    <n v="10"/>
    <m/>
  </r>
  <r>
    <n v="70"/>
    <s v="25A"/>
    <x v="1"/>
    <s v="Grøn"/>
    <s v="Matterhorn"/>
    <s v="Andreas K"/>
    <d v="2024-09-20T00:00:00"/>
    <n v="161"/>
    <n v="5"/>
    <n v="1"/>
    <n v="13"/>
    <s v="A"/>
    <x v="16"/>
    <n v="8"/>
    <m/>
  </r>
  <r>
    <n v="71"/>
    <s v="25B"/>
    <x v="2"/>
    <s v="Blå"/>
    <s v="Matterhorn"/>
    <s v="Mikkel FB"/>
    <d v="2024-09-20T00:00:00"/>
    <n v="161"/>
    <n v="5"/>
    <n v="1"/>
    <n v="14"/>
    <s v="B"/>
    <x v="9"/>
    <n v="2"/>
    <m/>
  </r>
  <r>
    <n v="72"/>
    <s v="25C"/>
    <x v="2"/>
    <s v="Orange"/>
    <s v="Matterhorn"/>
    <s v="Vitus"/>
    <d v="2024-11-23T00:00:00"/>
    <n v="97"/>
    <n v="3"/>
    <n v="1"/>
    <n v="14"/>
    <s v="B"/>
    <x v="10"/>
    <n v="5"/>
    <m/>
  </r>
  <r>
    <n v="73"/>
    <s v="26A"/>
    <x v="8"/>
    <s v="Gul +Rids"/>
    <s v="Matterhorn"/>
    <s v="Clara"/>
    <d v="2024-09-20T00:00:00"/>
    <n v="161"/>
    <n v="5"/>
    <n v="1"/>
    <n v="4"/>
    <s v="B"/>
    <x v="21"/>
    <n v="2"/>
    <m/>
  </r>
  <r>
    <n v="74"/>
    <s v="26B"/>
    <x v="9"/>
    <s v="Gul -Rids"/>
    <s v="Matterhorn"/>
    <s v="Clara"/>
    <d v="2024-09-20T00:00:00"/>
    <n v="161"/>
    <n v="5"/>
    <n v="1"/>
    <n v="13"/>
    <s v="C"/>
    <x v="8"/>
    <n v="3"/>
    <m/>
  </r>
  <r>
    <n v="75"/>
    <s v="26C"/>
    <x v="9"/>
    <s v="Rids (gul t fødder)"/>
    <s v="Matterhorn"/>
    <s v="Clara"/>
    <d v="2024-09-20T00:00:00"/>
    <n v="161"/>
    <n v="5"/>
    <n v="0"/>
    <n v="13"/>
    <s v="E"/>
    <x v="12"/>
    <m/>
    <m/>
  </r>
  <r>
    <n v="76"/>
    <s v="27A"/>
    <x v="18"/>
    <s v="Blå"/>
    <s v="Matterhorn"/>
    <s v="Kristoffer"/>
    <d v="2025-02-18T00:00:00"/>
    <n v="10"/>
    <n v="0"/>
    <n v="1"/>
    <n v="1"/>
    <s v="A"/>
    <x v="26"/>
    <n v="9"/>
    <m/>
  </r>
  <r>
    <n v="77"/>
    <s v="27B"/>
    <x v="2"/>
    <s v="Sort"/>
    <s v="Matterhorn"/>
    <s v="Kenn"/>
    <d v="2024-11-02T00:00:00"/>
    <n v="118"/>
    <n v="4"/>
    <n v="1"/>
    <n v="14"/>
    <s v="B"/>
    <x v="0"/>
    <n v="4"/>
    <m/>
  </r>
  <r>
    <n v="78"/>
    <s v="28A"/>
    <x v="10"/>
    <s v="Orange"/>
    <s v="Finns Corner"/>
    <s v="Thomas R"/>
    <d v="2024-09-20T00:00:00"/>
    <n v="161"/>
    <n v="5"/>
    <n v="1"/>
    <n v="6"/>
    <s v="A"/>
    <x v="22"/>
    <n v="6"/>
    <m/>
  </r>
  <r>
    <n v="79"/>
    <s v="28B"/>
    <x v="9"/>
    <s v="Blå"/>
    <s v="Finns Corner"/>
    <s v="Thomas R"/>
    <d v="2024-09-20T00:00:00"/>
    <n v="161"/>
    <n v="5"/>
    <n v="1"/>
    <n v="13"/>
    <s v="C"/>
    <x v="5"/>
    <m/>
    <m/>
  </r>
  <r>
    <n v="80"/>
    <s v="29A"/>
    <x v="1"/>
    <s v="Rød"/>
    <s v="Bruuns Berg"/>
    <s v="Thomas R"/>
    <d v="2024-09-20T00:00:00"/>
    <n v="161"/>
    <n v="5"/>
    <n v="1"/>
    <n v="13"/>
    <s v="B"/>
    <x v="10"/>
    <m/>
    <m/>
  </r>
  <r>
    <n v="81"/>
    <s v="29B"/>
    <x v="19"/>
    <s v="Lilla"/>
    <s v="Bruuns Berg"/>
    <s v="Thomas R"/>
    <d v="2024-09-20T00:00:00"/>
    <n v="161"/>
    <n v="5"/>
    <n v="0"/>
    <n v="2"/>
    <s v="E"/>
    <x v="12"/>
    <m/>
    <m/>
  </r>
  <r>
    <n v="82"/>
    <s v="29C"/>
    <x v="1"/>
    <s v="Mint"/>
    <s v="Bruuns Berg"/>
    <s v="Thomas R"/>
    <d v="2025-01-26T00:00:00"/>
    <n v="33"/>
    <n v="1"/>
    <n v="1"/>
    <n v="13"/>
    <s v="B"/>
    <x v="10"/>
    <n v="5"/>
    <m/>
  </r>
  <r>
    <n v="83"/>
    <s v="30A"/>
    <x v="11"/>
    <s v="Gul"/>
    <s v="Hvælving Vest"/>
    <s v="Anders V"/>
    <d v="2024-09-20T00:00:00"/>
    <n v="161"/>
    <n v="5"/>
    <n v="0"/>
    <n v="4"/>
    <s v="E"/>
    <x v="12"/>
    <m/>
    <m/>
  </r>
  <r>
    <n v="84"/>
    <s v="30B"/>
    <x v="8"/>
    <s v="Blå"/>
    <s v="Hvælving Vest"/>
    <s v="Thomas R"/>
    <d v="2024-09-20T00:00:00"/>
    <n v="161"/>
    <n v="5"/>
    <n v="1"/>
    <n v="4"/>
    <s v="A"/>
    <x v="27"/>
    <n v="5"/>
    <n v="2"/>
  </r>
  <r>
    <n v="85"/>
    <s v="31A"/>
    <x v="3"/>
    <s v="Pink"/>
    <s v="Hvælving Vest"/>
    <s v="Vitus"/>
    <d v="2024-12-17T00:00:00"/>
    <n v="73"/>
    <n v="2"/>
    <n v="1"/>
    <n v="9"/>
    <s v="D"/>
    <x v="3"/>
    <m/>
    <m/>
  </r>
  <r>
    <n v="86"/>
    <s v="31B"/>
    <x v="2"/>
    <s v="Rød"/>
    <s v="Hvælving Vest"/>
    <s v="Thomas R"/>
    <d v="2024-12-25T00:00:00"/>
    <n v="65"/>
    <n v="2"/>
    <n v="1"/>
    <n v="14"/>
    <s v="A"/>
    <x v="28"/>
    <n v="8"/>
    <n v="2"/>
  </r>
  <r>
    <n v="87"/>
    <s v="32A"/>
    <x v="3"/>
    <s v="Hvid + WB"/>
    <s v="Hvælving Vest"/>
    <s v="Alfred"/>
    <d v="2024-09-20T00:00:00"/>
    <n v="161"/>
    <n v="5"/>
    <n v="0"/>
    <n v="9"/>
    <s v="E"/>
    <x v="12"/>
    <m/>
    <m/>
  </r>
  <r>
    <n v="88"/>
    <s v="32B"/>
    <x v="9"/>
    <s v="Rød"/>
    <s v="Hvælving Vest"/>
    <s v="Anders V"/>
    <d v="2024-09-20T00:00:00"/>
    <n v="161"/>
    <n v="5"/>
    <n v="1"/>
    <n v="13"/>
    <s v="C"/>
    <x v="8"/>
    <m/>
    <m/>
  </r>
  <r>
    <n v="89"/>
    <s v="32C"/>
    <x v="10"/>
    <s v="Grøn"/>
    <s v="Hvælving Vest"/>
    <s v="Astrid"/>
    <d v="2024-12-16T00:00:00"/>
    <n v="74"/>
    <n v="2"/>
    <n v="1"/>
    <n v="6"/>
    <s v="A"/>
    <x v="18"/>
    <m/>
    <m/>
  </r>
  <r>
    <n v="90"/>
    <s v="33A"/>
    <x v="20"/>
    <s v="Sort"/>
    <s v="Kaminen"/>
    <s v="Thomas R"/>
    <d v="2024-12-13T00:00:00"/>
    <n v="77"/>
    <n v="3"/>
    <n v="1"/>
    <n v="1"/>
    <s v="A"/>
    <x v="29"/>
    <n v="14"/>
    <m/>
  </r>
  <r>
    <n v="91"/>
    <s v="34A"/>
    <x v="8"/>
    <s v="Gul"/>
    <s v="Diedren"/>
    <s v="?"/>
    <d v="2024-09-20T00:00:00"/>
    <n v="161"/>
    <n v="5"/>
    <n v="1"/>
    <n v="4"/>
    <s v="C"/>
    <x v="8"/>
    <m/>
    <n v="2"/>
  </r>
  <r>
    <n v="92"/>
    <s v="34B"/>
    <x v="6"/>
    <s v="Hvid"/>
    <s v="Diedren"/>
    <s v="Astrid"/>
    <d v="2024-09-20T00:00:00"/>
    <n v="161"/>
    <n v="5"/>
    <n v="1"/>
    <n v="10"/>
    <s v="C"/>
    <x v="23"/>
    <m/>
    <n v="2"/>
  </r>
  <r>
    <n v="93"/>
    <s v="36A"/>
    <x v="2"/>
    <s v="Grøn"/>
    <s v="Diedren"/>
    <s v="Victor"/>
    <d v="2024-09-20T00:00:00"/>
    <n v="161"/>
    <n v="5"/>
    <n v="1"/>
    <n v="14"/>
    <s v="C"/>
    <x v="8"/>
    <m/>
    <m/>
  </r>
  <r>
    <n v="94"/>
    <s v="36B"/>
    <x v="2"/>
    <s v="Blå"/>
    <s v="Diedren"/>
    <s v="Tobias L"/>
    <d v="2024-12-16T00:00:00"/>
    <n v="74"/>
    <n v="2"/>
    <n v="1"/>
    <n v="14"/>
    <s v="C"/>
    <x v="23"/>
    <m/>
    <m/>
  </r>
  <r>
    <n v="95"/>
    <s v="36C"/>
    <x v="9"/>
    <s v="Blå"/>
    <s v="Diedren"/>
    <s v="Tobias L"/>
    <d v="2024-12-16T00:00:00"/>
    <n v="74"/>
    <n v="2"/>
    <n v="1"/>
    <n v="13"/>
    <s v="C"/>
    <x v="11"/>
    <m/>
    <m/>
  </r>
  <r>
    <n v="96"/>
    <s v="37A"/>
    <x v="0"/>
    <s v="Pink"/>
    <s v="Diedren"/>
    <s v="Vitus"/>
    <d v="2024-09-20T00:00:00"/>
    <n v="161"/>
    <n v="5"/>
    <n v="1"/>
    <n v="10"/>
    <s v="A"/>
    <x v="18"/>
    <n v="3"/>
    <m/>
  </r>
  <r>
    <n v="97"/>
    <s v="37B"/>
    <x v="1"/>
    <s v="Mint (sort tape)"/>
    <s v="Diedren"/>
    <s v="Kristoffer"/>
    <d v="2025-01-26T00:00:00"/>
    <n v="33"/>
    <n v="1"/>
    <n v="1"/>
    <n v="13"/>
    <s v="A"/>
    <x v="30"/>
    <n v="8"/>
    <m/>
  </r>
  <r>
    <n v="98"/>
    <s v="37C"/>
    <x v="6"/>
    <s v="Mint (rød tape)"/>
    <s v="Diedren"/>
    <s v="Tobias L"/>
    <d v="2025-01-26T00:00:00"/>
    <n v="33"/>
    <n v="1"/>
    <n v="1"/>
    <n v="10"/>
    <s v="A"/>
    <x v="31"/>
    <n v="9"/>
    <m/>
  </r>
  <r>
    <n v="99"/>
    <s v="38A"/>
    <x v="1"/>
    <s v="Gul"/>
    <s v="Diedren"/>
    <s v="Kasper S"/>
    <d v="2024-09-20T00:00:00"/>
    <n v="161"/>
    <n v="5"/>
    <n v="1"/>
    <n v="13"/>
    <s v="C"/>
    <x v="8"/>
    <n v="2"/>
    <m/>
  </r>
  <r>
    <n v="100"/>
    <s v="38B"/>
    <x v="9"/>
    <s v="Rød"/>
    <s v="Diedren"/>
    <s v="Mikkel F"/>
    <d v="2024-11-02T00:00:00"/>
    <n v="118"/>
    <n v="4"/>
    <n v="0"/>
    <n v="13"/>
    <s v="E"/>
    <x v="12"/>
    <m/>
    <m/>
  </r>
  <r>
    <n v="101"/>
    <s v="38C"/>
    <x v="9"/>
    <s v="Pink (grøn tape)"/>
    <s v="Det Nye Overhæng"/>
    <s v="Tobias B"/>
    <d v="2025-01-26T00:00:00"/>
    <n v="33"/>
    <n v="1"/>
    <n v="1"/>
    <n v="13"/>
    <s v="B"/>
    <x v="9"/>
    <n v="2"/>
    <m/>
  </r>
  <r>
    <n v="102"/>
    <s v="39A"/>
    <x v="3"/>
    <s v="Sort (gul tape)"/>
    <s v="Det Nye Overhæng"/>
    <s v="Tobias B"/>
    <d v="2024-09-20T00:00:00"/>
    <n v="161"/>
    <n v="5"/>
    <n v="0"/>
    <n v="9"/>
    <s v="E"/>
    <x v="12"/>
    <m/>
    <m/>
  </r>
  <r>
    <n v="103"/>
    <s v="39B"/>
    <x v="2"/>
    <s v="Sort (gul&amp;rød tape)"/>
    <s v="Det Nye Overhæng"/>
    <s v="Tobias B"/>
    <d v="2024-09-20T00:00:00"/>
    <n v="161"/>
    <n v="5"/>
    <n v="1"/>
    <n v="14"/>
    <s v="A"/>
    <x v="32"/>
    <n v="2"/>
    <n v="1"/>
  </r>
  <r>
    <n v="104"/>
    <s v="39C"/>
    <x v="5"/>
    <s v="Blå"/>
    <s v="Det Nye Overhæng"/>
    <s v="Vitus"/>
    <d v="2024-09-20T00:00:00"/>
    <n v="161"/>
    <n v="5"/>
    <n v="0"/>
    <n v="5"/>
    <s v="E"/>
    <x v="12"/>
    <m/>
    <m/>
  </r>
  <r>
    <n v="105"/>
    <s v="40A"/>
    <x v="21"/>
    <s v="Rød"/>
    <s v="Det Nye Overhæng"/>
    <s v="Seno"/>
    <d v="2024-09-20T00:00:00"/>
    <n v="161"/>
    <n v="5"/>
    <n v="1"/>
    <n v="1"/>
    <s v="D"/>
    <x v="3"/>
    <m/>
    <m/>
  </r>
  <r>
    <n v="106"/>
    <s v="40B"/>
    <x v="19"/>
    <s v="Grøn"/>
    <s v="Det Nye Overhæng"/>
    <s v="Kasper S"/>
    <d v="2024-09-20T00:00:00"/>
    <n v="161"/>
    <n v="5"/>
    <n v="1"/>
    <n v="2"/>
    <s v="C"/>
    <x v="8"/>
    <n v="1"/>
    <m/>
  </r>
  <r>
    <n v="107"/>
    <s v="41A"/>
    <x v="22"/>
    <s v="Sort"/>
    <s v="Det Nye Overhæng"/>
    <s v="Seno"/>
    <d v="2024-09-20T00:00:00"/>
    <n v="161"/>
    <n v="5"/>
    <n v="0"/>
    <n v="2"/>
    <s v="E"/>
    <x v="12"/>
    <m/>
    <m/>
  </r>
  <r>
    <n v="108"/>
    <s v="41B"/>
    <x v="22"/>
    <s v="Mint"/>
    <s v="Det Nye Overhæng"/>
    <s v="Kasper S"/>
    <d v="2025-01-26T00:00:00"/>
    <n v="33"/>
    <n v="1"/>
    <n v="1"/>
    <n v="2"/>
    <s v="C"/>
    <x v="11"/>
    <m/>
    <m/>
  </r>
  <r>
    <n v="109"/>
    <s v="42A"/>
    <x v="9"/>
    <s v="Gul"/>
    <s v="Det Nye Overhæng"/>
    <s v="Tobias B"/>
    <d v="2024-11-02T00:00:00"/>
    <n v="118"/>
    <n v="4"/>
    <n v="1"/>
    <n v="13"/>
    <s v="C"/>
    <x v="5"/>
    <m/>
    <m/>
  </r>
  <r>
    <n v="110"/>
    <s v="42B"/>
    <x v="3"/>
    <s v="Pink"/>
    <s v="Det Nye Overhæng"/>
    <s v="Mikkel F"/>
    <d v="2024-11-02T00:00:00"/>
    <n v="118"/>
    <n v="4"/>
    <n v="0"/>
    <n v="9"/>
    <s v="E"/>
    <x v="12"/>
    <m/>
    <m/>
  </r>
  <r>
    <n v="111"/>
    <s v="42 C"/>
    <x v="10"/>
    <s v="Blå"/>
    <s v="Det Nye Overhæng"/>
    <s v="Martin B"/>
    <d v="2024-12-15T00:00:00"/>
    <n v="75"/>
    <n v="3"/>
    <n v="1"/>
    <n v="6"/>
    <s v="B"/>
    <x v="7"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n v="1"/>
    <s v="01A"/>
    <s v="6a+"/>
    <s v="Grøn"/>
    <x v="0"/>
    <x v="0"/>
    <d v="2024-09-20T00:00:00"/>
    <n v="161"/>
    <n v="5"/>
    <n v="1"/>
    <n v="10"/>
    <s v="B"/>
    <n v="7"/>
    <n v="4"/>
  </r>
  <r>
    <n v="2"/>
    <s v="01B"/>
    <s v="5b"/>
    <s v="Hvid"/>
    <x v="0"/>
    <x v="0"/>
    <d v="2024-11-23T00:00:00"/>
    <n v="97"/>
    <n v="3"/>
    <n v="1"/>
    <n v="13"/>
    <s v="A"/>
    <n v="19"/>
    <n v="6"/>
  </r>
  <r>
    <n v="3"/>
    <s v="02A"/>
    <s v="6a"/>
    <s v="Orange"/>
    <x v="0"/>
    <x v="1"/>
    <d v="2024-09-20T00:00:00"/>
    <n v="161"/>
    <n v="5"/>
    <n v="1"/>
    <n v="14"/>
    <s v="A"/>
    <n v="15"/>
    <n v="6"/>
  </r>
  <r>
    <n v="4"/>
    <s v="02B"/>
    <s v="6c"/>
    <s v="Pink"/>
    <x v="0"/>
    <x v="2"/>
    <d v="2024-11-23T00:00:00"/>
    <n v="97"/>
    <n v="3"/>
    <n v="1"/>
    <n v="9"/>
    <s v="D"/>
    <n v="1"/>
    <m/>
  </r>
  <r>
    <n v="5"/>
    <s v="02C"/>
    <s v="5b"/>
    <s v="Mint"/>
    <x v="0"/>
    <x v="3"/>
    <d v="2025-01-26T00:00:00"/>
    <n v="33"/>
    <n v="1"/>
    <n v="1"/>
    <n v="13"/>
    <s v="A"/>
    <n v="27"/>
    <n v="3"/>
  </r>
  <r>
    <n v="6"/>
    <s v="02D"/>
    <s v="6?"/>
    <s v="Sort"/>
    <x v="0"/>
    <x v="3"/>
    <d v="2025-02-01T00:00:00"/>
    <n v="27"/>
    <n v="1"/>
    <n v="1"/>
    <n v="38"/>
    <s v="D"/>
    <n v="1"/>
    <m/>
  </r>
  <r>
    <n v="7"/>
    <s v="02E"/>
    <s v="6c+"/>
    <s v="Gul"/>
    <x v="0"/>
    <x v="2"/>
    <d v="2025-02-19T00:00:00"/>
    <n v="9"/>
    <n v="0"/>
    <n v="1"/>
    <n v="5"/>
    <s v="C"/>
    <n v="4"/>
    <m/>
  </r>
  <r>
    <n v="8"/>
    <s v="03A"/>
    <s v="6a"/>
    <s v="Hvid"/>
    <x v="0"/>
    <x v="4"/>
    <d v="2024-09-20T00:00:00"/>
    <n v="161"/>
    <n v="5"/>
    <n v="1"/>
    <n v="14"/>
    <s v="A"/>
    <n v="11"/>
    <n v="5"/>
  </r>
  <r>
    <n v="9"/>
    <s v="03B"/>
    <s v="5c"/>
    <s v="Rød"/>
    <x v="0"/>
    <x v="5"/>
    <d v="2024-10-01T00:00:00"/>
    <n v="150"/>
    <n v="5"/>
    <n v="1"/>
    <n v="10"/>
    <s v="B"/>
    <n v="6"/>
    <n v="3"/>
  </r>
  <r>
    <n v="10"/>
    <s v="03C"/>
    <s v="6a+"/>
    <s v="Grøn"/>
    <x v="0"/>
    <x v="6"/>
    <d v="2025-01-09T00:00:00"/>
    <n v="50"/>
    <n v="2"/>
    <n v="1"/>
    <n v="10"/>
    <s v="C"/>
    <n v="3"/>
    <n v="3"/>
  </r>
  <r>
    <n v="11"/>
    <s v="04A"/>
    <s v="5a"/>
    <s v="Blå"/>
    <x v="1"/>
    <x v="7"/>
    <d v="2024-09-20T00:00:00"/>
    <n v="161"/>
    <n v="5"/>
    <n v="1"/>
    <n v="1"/>
    <s v="B"/>
    <n v="8"/>
    <m/>
  </r>
  <r>
    <n v="12"/>
    <s v="04B"/>
    <s v="6a+"/>
    <s v="Sort"/>
    <x v="1"/>
    <x v="2"/>
    <d v="2024-11-23T00:00:00"/>
    <n v="97"/>
    <n v="3"/>
    <n v="1"/>
    <n v="10"/>
    <s v="B"/>
    <n v="10"/>
    <n v="3"/>
  </r>
  <r>
    <n v="13"/>
    <s v="05A"/>
    <s v="6c"/>
    <s v="Pink"/>
    <x v="1"/>
    <x v="1"/>
    <d v="2024-09-20T00:00:00"/>
    <n v="161"/>
    <n v="5"/>
    <n v="1"/>
    <n v="9"/>
    <s v="D"/>
    <n v="2"/>
    <m/>
  </r>
  <r>
    <n v="14"/>
    <s v="05B"/>
    <s v="6c+"/>
    <s v="Blå"/>
    <x v="1"/>
    <x v="1"/>
    <d v="2024-09-20T00:00:00"/>
    <n v="161"/>
    <n v="5"/>
    <n v="0"/>
    <n v="5"/>
    <s v="E"/>
    <n v="0"/>
    <m/>
  </r>
  <r>
    <n v="15"/>
    <s v="05C"/>
    <s v="6a+"/>
    <s v="Grå"/>
    <x v="1"/>
    <x v="8"/>
    <d v="2024-11-23T00:00:00"/>
    <n v="97"/>
    <n v="3"/>
    <n v="1"/>
    <n v="10"/>
    <s v="B"/>
    <n v="6"/>
    <m/>
  </r>
  <r>
    <n v="16"/>
    <s v="06A"/>
    <s v="5c+"/>
    <s v="Hvid"/>
    <x v="1"/>
    <x v="9"/>
    <d v="2024-09-20T00:00:00"/>
    <n v="161"/>
    <n v="5"/>
    <n v="1"/>
    <n v="4"/>
    <s v="A"/>
    <n v="16"/>
    <n v="3"/>
  </r>
  <r>
    <n v="17"/>
    <s v="06B"/>
    <s v="6b"/>
    <s v="Mint"/>
    <x v="1"/>
    <x v="10"/>
    <d v="2025-01-26T00:00:00"/>
    <n v="33"/>
    <n v="1"/>
    <n v="1"/>
    <n v="13"/>
    <s v="B"/>
    <n v="6"/>
    <n v="3"/>
  </r>
  <r>
    <n v="18"/>
    <s v="06C"/>
    <s v="5b"/>
    <s v="Gul"/>
    <x v="1"/>
    <x v="2"/>
    <d v="2025-02-19T00:00:00"/>
    <n v="9"/>
    <n v="0"/>
    <n v="1"/>
    <n v="13"/>
    <s v="A"/>
    <n v="52"/>
    <m/>
  </r>
  <r>
    <n v="19"/>
    <s v="07A"/>
    <s v="5b+"/>
    <s v="Pink"/>
    <x v="1"/>
    <x v="11"/>
    <d v="2024-10-01T00:00:00"/>
    <n v="150"/>
    <n v="5"/>
    <n v="1"/>
    <n v="6"/>
    <s v="A"/>
    <n v="24"/>
    <n v="8"/>
  </r>
  <r>
    <n v="20"/>
    <s v="08A"/>
    <s v="6b"/>
    <s v="Rød"/>
    <x v="2"/>
    <x v="10"/>
    <d v="2024-09-20T00:00:00"/>
    <n v="161"/>
    <n v="5"/>
    <n v="1"/>
    <n v="13"/>
    <s v="D"/>
    <n v="2"/>
    <m/>
  </r>
  <r>
    <n v="21"/>
    <s v="08B"/>
    <s v="6b"/>
    <s v="Blå"/>
    <x v="2"/>
    <x v="12"/>
    <d v="2024-11-02T00:00:00"/>
    <n v="118"/>
    <n v="4"/>
    <n v="1"/>
    <n v="13"/>
    <s v="C"/>
    <n v="4"/>
    <m/>
  </r>
  <r>
    <n v="22"/>
    <s v="08C"/>
    <s v="6c"/>
    <s v="Gul"/>
    <x v="2"/>
    <x v="13"/>
    <d v="2024-12-13T00:00:00"/>
    <n v="77"/>
    <n v="3"/>
    <n v="1"/>
    <n v="9"/>
    <s v="C"/>
    <n v="3"/>
    <m/>
  </r>
  <r>
    <n v="23"/>
    <s v="08D"/>
    <s v="7a+"/>
    <s v="Mint"/>
    <x v="2"/>
    <x v="2"/>
    <d v="2025-02-15T00:00:00"/>
    <n v="13"/>
    <n v="0"/>
    <n v="0"/>
    <n v="4"/>
    <s v="D"/>
    <n v="0"/>
    <m/>
  </r>
  <r>
    <n v="24"/>
    <s v="09A"/>
    <s v="5c"/>
    <s v="Grøn"/>
    <x v="2"/>
    <x v="13"/>
    <d v="2024-11-19T00:00:00"/>
    <n v="101"/>
    <n v="3"/>
    <n v="1"/>
    <n v="10"/>
    <s v="C"/>
    <n v="4"/>
    <m/>
  </r>
  <r>
    <n v="25"/>
    <s v="09B"/>
    <s v="5c"/>
    <s v="Lilla"/>
    <x v="2"/>
    <x v="14"/>
    <d v="2024-10-16T00:00:00"/>
    <n v="135"/>
    <n v="5"/>
    <n v="1"/>
    <n v="10"/>
    <s v="B"/>
    <n v="6"/>
    <m/>
  </r>
  <r>
    <n v="26"/>
    <s v="09C"/>
    <s v="5b"/>
    <s v="Gul&amp;Sort"/>
    <x v="2"/>
    <x v="13"/>
    <d v="2024-12-13T00:00:00"/>
    <n v="77"/>
    <n v="3"/>
    <n v="1"/>
    <n v="13"/>
    <s v="A"/>
    <n v="23"/>
    <n v="4"/>
  </r>
  <r>
    <n v="27"/>
    <s v="10A"/>
    <s v="6b+"/>
    <s v="Blå"/>
    <x v="3"/>
    <x v="5"/>
    <d v="2024-09-20T00:00:00"/>
    <n v="161"/>
    <n v="5"/>
    <n v="1"/>
    <n v="5"/>
    <s v="D"/>
    <n v="1"/>
    <m/>
  </r>
  <r>
    <n v="28"/>
    <s v="10B"/>
    <s v="6b+"/>
    <s v="Rød"/>
    <x v="3"/>
    <x v="6"/>
    <d v="2024-10-17T00:00:00"/>
    <n v="134"/>
    <n v="4"/>
    <n v="0"/>
    <n v="5"/>
    <s v="E"/>
    <n v="0"/>
    <m/>
  </r>
  <r>
    <n v="29"/>
    <s v="10C"/>
    <s v="6b"/>
    <s v="Grøn"/>
    <x v="3"/>
    <x v="13"/>
    <d v="2024-12-22T00:00:00"/>
    <n v="68"/>
    <n v="2"/>
    <n v="1"/>
    <n v="13"/>
    <s v="B"/>
    <n v="7"/>
    <n v="2"/>
  </r>
  <r>
    <n v="30"/>
    <s v="11A"/>
    <s v="5b+"/>
    <s v="Orange"/>
    <x v="4"/>
    <x v="15"/>
    <d v="2024-09-28T00:00:00"/>
    <n v="153"/>
    <n v="5"/>
    <n v="1"/>
    <n v="6"/>
    <s v="B"/>
    <n v="8"/>
    <n v="5"/>
  </r>
  <r>
    <n v="31"/>
    <s v="11B"/>
    <s v="6a"/>
    <s v="Gul"/>
    <x v="5"/>
    <x v="16"/>
    <d v="2024-10-21T00:00:00"/>
    <n v="130"/>
    <n v="4"/>
    <n v="1"/>
    <n v="14"/>
    <s v="A"/>
    <n v="16"/>
    <n v="2"/>
  </r>
  <r>
    <n v="32"/>
    <s v="11C"/>
    <s v="5b+"/>
    <s v="Mint"/>
    <x v="5"/>
    <x v="7"/>
    <d v="2025-01-26T00:00:00"/>
    <n v="33"/>
    <n v="1"/>
    <n v="1"/>
    <n v="6"/>
    <s v="A"/>
    <n v="17"/>
    <n v="2"/>
  </r>
  <r>
    <n v="33"/>
    <s v="12A"/>
    <s v="5c"/>
    <s v="Gul"/>
    <x v="4"/>
    <x v="15"/>
    <d v="2024-09-20T00:00:00"/>
    <n v="161"/>
    <n v="5"/>
    <n v="1"/>
    <n v="10"/>
    <s v="A"/>
    <n v="12"/>
    <n v="4"/>
  </r>
  <r>
    <n v="34"/>
    <s v="12B"/>
    <s v="6a"/>
    <s v="Blå"/>
    <x v="4"/>
    <x v="17"/>
    <d v="2024-11-23T00:00:00"/>
    <n v="97"/>
    <n v="3"/>
    <n v="1"/>
    <n v="14"/>
    <s v="B"/>
    <n v="7"/>
    <n v="2"/>
  </r>
  <r>
    <n v="35"/>
    <s v="13A"/>
    <s v="6a+"/>
    <s v="Hvid + WB"/>
    <x v="4"/>
    <x v="18"/>
    <d v="2024-09-20T00:00:00"/>
    <n v="161"/>
    <n v="5"/>
    <n v="1"/>
    <n v="10"/>
    <s v="B"/>
    <n v="8"/>
    <n v="3"/>
  </r>
  <r>
    <n v="36"/>
    <s v="14A"/>
    <s v="6a"/>
    <s v="Grøn"/>
    <x v="6"/>
    <x v="1"/>
    <d v="2024-09-20T00:00:00"/>
    <n v="161"/>
    <n v="5"/>
    <n v="1"/>
    <n v="14"/>
    <s v="A"/>
    <n v="21"/>
    <n v="10"/>
  </r>
  <r>
    <n v="37"/>
    <s v="14B"/>
    <s v="6c"/>
    <s v="Lilla"/>
    <x v="6"/>
    <x v="19"/>
    <d v="2024-09-20T00:00:00"/>
    <n v="161"/>
    <n v="5"/>
    <n v="1"/>
    <n v="9"/>
    <s v="D"/>
    <n v="2"/>
    <m/>
  </r>
  <r>
    <n v="38"/>
    <s v="14C"/>
    <s v="6c"/>
    <s v="Blå"/>
    <x v="6"/>
    <x v="2"/>
    <d v="2024-09-20T00:00:00"/>
    <n v="161"/>
    <n v="5"/>
    <n v="1"/>
    <n v="9"/>
    <s v="B"/>
    <n v="7"/>
    <m/>
  </r>
  <r>
    <n v="39"/>
    <s v="14D"/>
    <s v="7a+"/>
    <s v="Rød"/>
    <x v="6"/>
    <x v="19"/>
    <d v="2024-10-05T00:00:00"/>
    <n v="146"/>
    <n v="5"/>
    <n v="1"/>
    <n v="4"/>
    <s v="C"/>
    <n v="3"/>
    <m/>
  </r>
  <r>
    <n v="40"/>
    <s v="14E"/>
    <s v="6a"/>
    <s v="Pink"/>
    <x v="6"/>
    <x v="5"/>
    <d v="2024-10-05T00:00:00"/>
    <n v="146"/>
    <n v="5"/>
    <n v="1"/>
    <n v="14"/>
    <s v="A"/>
    <n v="14"/>
    <n v="3"/>
  </r>
  <r>
    <n v="41"/>
    <s v="14F"/>
    <s v="5b"/>
    <s v="Gul"/>
    <x v="6"/>
    <x v="11"/>
    <d v="2024-11-19T00:00:00"/>
    <n v="101"/>
    <n v="3"/>
    <n v="1"/>
    <n v="13"/>
    <s v="A"/>
    <n v="19"/>
    <n v="9"/>
  </r>
  <r>
    <n v="42"/>
    <s v="14G"/>
    <s v="7?"/>
    <s v="Sort"/>
    <x v="6"/>
    <x v="2"/>
    <d v="2025-02-01T00:00:00"/>
    <n v="27"/>
    <n v="1"/>
    <n v="0"/>
    <n v="5"/>
    <s v="D"/>
    <n v="0"/>
    <m/>
  </r>
  <r>
    <n v="43"/>
    <s v="15A"/>
    <s v="5b"/>
    <s v="Rød"/>
    <x v="7"/>
    <x v="20"/>
    <d v="2024-09-20T00:00:00"/>
    <n v="161"/>
    <n v="5"/>
    <n v="1"/>
    <n v="13"/>
    <s v="B"/>
    <n v="9"/>
    <n v="2"/>
  </r>
  <r>
    <n v="44"/>
    <s v="16A"/>
    <s v="5c"/>
    <s v="Grøn"/>
    <x v="7"/>
    <x v="21"/>
    <d v="2024-11-23T00:00:00"/>
    <n v="97"/>
    <n v="3"/>
    <n v="1"/>
    <n v="10"/>
    <s v="A"/>
    <n v="18"/>
    <n v="8"/>
  </r>
  <r>
    <n v="45"/>
    <s v="16B"/>
    <s v="6b+"/>
    <s v="Orange"/>
    <x v="7"/>
    <x v="2"/>
    <d v="2024-12-28T00:00:00"/>
    <n v="62"/>
    <n v="2"/>
    <n v="1"/>
    <n v="5"/>
    <s v="C"/>
    <n v="5"/>
    <m/>
  </r>
  <r>
    <n v="46"/>
    <s v="16C"/>
    <s v="6b"/>
    <s v="Mint (grøn tape)"/>
    <x v="7"/>
    <x v="22"/>
    <d v="2025-01-23T00:00:00"/>
    <n v="36"/>
    <n v="1"/>
    <n v="1"/>
    <n v="13"/>
    <s v="A"/>
    <n v="15"/>
    <m/>
  </r>
  <r>
    <n v="47"/>
    <s v="17A"/>
    <s v="4c"/>
    <s v="Gul"/>
    <x v="7"/>
    <x v="23"/>
    <d v="2024-09-17T00:00:00"/>
    <n v="164"/>
    <n v="5"/>
    <n v="1"/>
    <n v="3"/>
    <s v="A"/>
    <n v="29"/>
    <n v="7"/>
  </r>
  <r>
    <n v="48"/>
    <s v="17B"/>
    <s v="6?"/>
    <s v="Mint"/>
    <x v="7"/>
    <x v="2"/>
    <d v="2025-02-15T00:00:00"/>
    <n v="13"/>
    <n v="0"/>
    <n v="0"/>
    <n v="38"/>
    <s v="D"/>
    <n v="0"/>
    <m/>
  </r>
  <r>
    <n v="49"/>
    <s v="18A"/>
    <s v="6c+"/>
    <s v="Blå"/>
    <x v="8"/>
    <x v="8"/>
    <d v="2024-09-20T00:00:00"/>
    <n v="161"/>
    <n v="5"/>
    <n v="1"/>
    <n v="5"/>
    <s v="D"/>
    <n v="1"/>
    <n v="1"/>
  </r>
  <r>
    <n v="50"/>
    <s v="18B"/>
    <s v="8a+"/>
    <s v="Grå"/>
    <x v="8"/>
    <x v="12"/>
    <d v="2024-09-28T00:00:00"/>
    <n v="153"/>
    <n v="5"/>
    <n v="0"/>
    <n v="1"/>
    <s v="D"/>
    <n v="0"/>
    <m/>
  </r>
  <r>
    <n v="51"/>
    <s v="18C"/>
    <s v="5b"/>
    <s v="Grøn"/>
    <x v="8"/>
    <x v="24"/>
    <d v="2025-01-26T00:00:00"/>
    <n v="33"/>
    <n v="1"/>
    <n v="1"/>
    <n v="13"/>
    <s v="A"/>
    <n v="24"/>
    <n v="3"/>
  </r>
  <r>
    <n v="52"/>
    <s v="19A"/>
    <s v="7a+"/>
    <s v="Rød"/>
    <x v="8"/>
    <x v="25"/>
    <d v="2024-06-01T00:00:00"/>
    <n v="272"/>
    <n v="9"/>
    <n v="0"/>
    <n v="4"/>
    <s v="E"/>
    <n v="0"/>
    <m/>
  </r>
  <r>
    <n v="53"/>
    <s v="19B"/>
    <s v="7c+"/>
    <s v="Lilla"/>
    <x v="8"/>
    <x v="12"/>
    <d v="2024-09-20T00:00:00"/>
    <n v="161"/>
    <n v="5"/>
    <n v="0"/>
    <n v="1"/>
    <s v="D"/>
    <n v="0"/>
    <m/>
  </r>
  <r>
    <n v="54"/>
    <s v="19C"/>
    <s v="6a+"/>
    <s v="Gul (sort tape)"/>
    <x v="8"/>
    <x v="5"/>
    <d v="2025-01-26T00:00:00"/>
    <n v="33"/>
    <n v="1"/>
    <n v="1"/>
    <n v="10"/>
    <s v="B"/>
    <n v="8"/>
    <n v="2"/>
  </r>
  <r>
    <n v="55"/>
    <s v="19D"/>
    <s v="7?"/>
    <s v="Mint"/>
    <x v="8"/>
    <x v="19"/>
    <d v="2025-02-01T00:00:00"/>
    <n v="27"/>
    <n v="1"/>
    <n v="0"/>
    <n v="5"/>
    <s v="D"/>
    <n v="0"/>
    <m/>
  </r>
  <r>
    <n v="56"/>
    <s v="19E"/>
    <s v="6b+"/>
    <s v="Pink"/>
    <x v="8"/>
    <x v="2"/>
    <d v="2025-02-15T00:00:00"/>
    <n v="13"/>
    <n v="0"/>
    <n v="1"/>
    <n v="5"/>
    <s v="C"/>
    <n v="2"/>
    <m/>
  </r>
  <r>
    <n v="57"/>
    <s v="20A"/>
    <s v="5b"/>
    <s v="Orange (til tag)"/>
    <x v="8"/>
    <x v="8"/>
    <d v="2024-09-28T00:00:00"/>
    <n v="153"/>
    <n v="5"/>
    <n v="1"/>
    <n v="13"/>
    <s v="C"/>
    <n v="4"/>
    <n v="2"/>
  </r>
  <r>
    <n v="58"/>
    <s v="20B"/>
    <s v="6a+"/>
    <s v="Orange (gennem tag)"/>
    <x v="8"/>
    <x v="8"/>
    <d v="2024-10-05T00:00:00"/>
    <n v="146"/>
    <n v="5"/>
    <n v="1"/>
    <n v="10"/>
    <s v="A"/>
    <n v="11"/>
    <n v="2"/>
  </r>
  <r>
    <n v="59"/>
    <s v="20C"/>
    <s v="6b+"/>
    <s v="Neongul"/>
    <x v="8"/>
    <x v="19"/>
    <d v="2024-12-28T00:00:00"/>
    <n v="62"/>
    <n v="2"/>
    <n v="1"/>
    <n v="5"/>
    <s v="D"/>
    <n v="1"/>
    <m/>
  </r>
  <r>
    <n v="60"/>
    <s v="21A"/>
    <s v="6c+"/>
    <s v="Grøn"/>
    <x v="9"/>
    <x v="13"/>
    <d v="2024-09-20T00:00:00"/>
    <n v="161"/>
    <n v="5"/>
    <n v="0"/>
    <n v="5"/>
    <s v="E"/>
    <n v="0"/>
    <m/>
  </r>
  <r>
    <n v="61"/>
    <s v="21B"/>
    <s v="5c"/>
    <s v="Hvid&amp;Grøn"/>
    <x v="9"/>
    <x v="13"/>
    <d v="2024-09-20T00:00:00"/>
    <n v="161"/>
    <n v="5"/>
    <n v="1"/>
    <n v="10"/>
    <s v="C"/>
    <n v="4"/>
    <m/>
  </r>
  <r>
    <n v="62"/>
    <s v="21C"/>
    <s v="4c"/>
    <s v="Meleret"/>
    <x v="9"/>
    <x v="5"/>
    <d v="2024-10-05T00:00:00"/>
    <n v="146"/>
    <n v="5"/>
    <n v="1"/>
    <n v="3"/>
    <s v="D"/>
    <n v="2"/>
    <m/>
  </r>
  <r>
    <n v="63"/>
    <s v="22A"/>
    <s v="6a+"/>
    <s v="Sort"/>
    <x v="9"/>
    <x v="26"/>
    <d v="2024-10-21T00:00:00"/>
    <n v="130"/>
    <n v="4"/>
    <n v="1"/>
    <n v="10"/>
    <s v="B"/>
    <n v="9"/>
    <m/>
  </r>
  <r>
    <n v="64"/>
    <s v="22B"/>
    <s v="5c"/>
    <s v="Gul"/>
    <x v="9"/>
    <x v="27"/>
    <d v="2024-12-01T00:00:00"/>
    <n v="89"/>
    <n v="3"/>
    <n v="1"/>
    <n v="10"/>
    <s v="D"/>
    <n v="2"/>
    <m/>
  </r>
  <r>
    <n v="65"/>
    <s v="22C"/>
    <s v="5c"/>
    <s v="Grøn (sort tape)"/>
    <x v="9"/>
    <x v="28"/>
    <d v="2025-01-26T00:00:00"/>
    <n v="33"/>
    <n v="1"/>
    <n v="1"/>
    <n v="10"/>
    <s v="C"/>
    <n v="3"/>
    <m/>
  </r>
  <r>
    <n v="66"/>
    <s v="23A"/>
    <s v="6a+"/>
    <s v="Grøn (gul tape)"/>
    <x v="9"/>
    <x v="19"/>
    <d v="2025-01-26T00:00:00"/>
    <n v="33"/>
    <n v="1"/>
    <n v="1"/>
    <n v="10"/>
    <s v="A"/>
    <n v="11"/>
    <n v="7"/>
  </r>
  <r>
    <n v="67"/>
    <s v="24A"/>
    <s v="4c"/>
    <s v="Gul"/>
    <x v="10"/>
    <x v="3"/>
    <d v="2024-09-20T00:00:00"/>
    <n v="161"/>
    <n v="5"/>
    <n v="1"/>
    <n v="3"/>
    <s v="A"/>
    <n v="23"/>
    <n v="5"/>
  </r>
  <r>
    <n v="68"/>
    <s v="24B"/>
    <s v="4a"/>
    <s v="Rød"/>
    <x v="10"/>
    <x v="1"/>
    <d v="2024-09-20T00:00:00"/>
    <n v="161"/>
    <n v="5"/>
    <n v="1"/>
    <n v="1"/>
    <s v="A"/>
    <n v="18"/>
    <n v="1"/>
  </r>
  <r>
    <n v="69"/>
    <s v="24C"/>
    <s v="6a"/>
    <s v="Mint"/>
    <x v="10"/>
    <x v="2"/>
    <d v="2025-01-26T00:00:00"/>
    <n v="33"/>
    <n v="1"/>
    <n v="1"/>
    <n v="14"/>
    <s v="A"/>
    <n v="20"/>
    <n v="10"/>
  </r>
  <r>
    <n v="70"/>
    <s v="25A"/>
    <s v="5b"/>
    <s v="Grøn"/>
    <x v="10"/>
    <x v="18"/>
    <d v="2024-09-20T00:00:00"/>
    <n v="161"/>
    <n v="5"/>
    <n v="1"/>
    <n v="13"/>
    <s v="A"/>
    <n v="23"/>
    <n v="8"/>
  </r>
  <r>
    <n v="71"/>
    <s v="25B"/>
    <s v="6a"/>
    <s v="Blå"/>
    <x v="10"/>
    <x v="3"/>
    <d v="2024-09-20T00:00:00"/>
    <n v="161"/>
    <n v="5"/>
    <n v="1"/>
    <n v="14"/>
    <s v="B"/>
    <n v="8"/>
    <n v="2"/>
  </r>
  <r>
    <n v="72"/>
    <s v="25C"/>
    <s v="6a"/>
    <s v="Orange"/>
    <x v="10"/>
    <x v="2"/>
    <d v="2024-11-23T00:00:00"/>
    <n v="97"/>
    <n v="3"/>
    <n v="1"/>
    <n v="14"/>
    <s v="B"/>
    <n v="10"/>
    <n v="5"/>
  </r>
  <r>
    <n v="73"/>
    <s v="26A"/>
    <s v="5c+"/>
    <s v="Gul +Rids"/>
    <x v="10"/>
    <x v="29"/>
    <d v="2024-09-20T00:00:00"/>
    <n v="161"/>
    <n v="5"/>
    <n v="1"/>
    <n v="4"/>
    <s v="B"/>
    <n v="9"/>
    <n v="2"/>
  </r>
  <r>
    <n v="74"/>
    <s v="26B"/>
    <s v="6b"/>
    <s v="Gul -Rids"/>
    <x v="10"/>
    <x v="29"/>
    <d v="2024-09-20T00:00:00"/>
    <n v="161"/>
    <n v="5"/>
    <n v="1"/>
    <n v="13"/>
    <s v="C"/>
    <n v="3"/>
    <n v="3"/>
  </r>
  <r>
    <n v="75"/>
    <s v="26C"/>
    <s v="6b"/>
    <s v="Rids (gul t fødder)"/>
    <x v="10"/>
    <x v="29"/>
    <d v="2024-09-20T00:00:00"/>
    <n v="161"/>
    <n v="5"/>
    <n v="0"/>
    <n v="13"/>
    <s v="E"/>
    <n v="0"/>
    <m/>
  </r>
  <r>
    <n v="76"/>
    <s v="27A"/>
    <s v="4b"/>
    <s v="Blå"/>
    <x v="10"/>
    <x v="14"/>
    <d v="2025-02-18T00:00:00"/>
    <n v="10"/>
    <n v="0"/>
    <n v="1"/>
    <n v="1"/>
    <s v="A"/>
    <n v="43"/>
    <n v="9"/>
  </r>
  <r>
    <n v="77"/>
    <s v="27B"/>
    <s v="6a"/>
    <s v="Sort"/>
    <x v="10"/>
    <x v="26"/>
    <d v="2024-11-02T00:00:00"/>
    <n v="118"/>
    <n v="4"/>
    <n v="1"/>
    <n v="14"/>
    <s v="B"/>
    <n v="7"/>
    <n v="4"/>
  </r>
  <r>
    <n v="78"/>
    <s v="28A"/>
    <s v="5b+"/>
    <s v="Orange"/>
    <x v="11"/>
    <x v="13"/>
    <d v="2024-09-20T00:00:00"/>
    <n v="161"/>
    <n v="5"/>
    <n v="1"/>
    <n v="6"/>
    <s v="A"/>
    <n v="18"/>
    <n v="6"/>
  </r>
  <r>
    <n v="79"/>
    <s v="28B"/>
    <s v="6b"/>
    <s v="Blå"/>
    <x v="11"/>
    <x v="13"/>
    <d v="2024-09-20T00:00:00"/>
    <n v="161"/>
    <n v="5"/>
    <n v="1"/>
    <n v="13"/>
    <s v="C"/>
    <n v="4"/>
    <m/>
  </r>
  <r>
    <n v="80"/>
    <s v="29A"/>
    <s v="5b"/>
    <s v="Rød"/>
    <x v="12"/>
    <x v="13"/>
    <d v="2024-09-20T00:00:00"/>
    <n v="161"/>
    <n v="5"/>
    <n v="1"/>
    <n v="13"/>
    <s v="B"/>
    <n v="10"/>
    <m/>
  </r>
  <r>
    <n v="81"/>
    <s v="29B"/>
    <s v="7a"/>
    <s v="Lilla"/>
    <x v="12"/>
    <x v="13"/>
    <d v="2024-09-20T00:00:00"/>
    <n v="161"/>
    <n v="5"/>
    <n v="0"/>
    <n v="2"/>
    <s v="E"/>
    <n v="0"/>
    <m/>
  </r>
  <r>
    <n v="82"/>
    <s v="29C"/>
    <s v="5b"/>
    <s v="Mint"/>
    <x v="12"/>
    <x v="13"/>
    <d v="2025-01-26T00:00:00"/>
    <n v="33"/>
    <n v="1"/>
    <n v="1"/>
    <n v="13"/>
    <s v="B"/>
    <n v="10"/>
    <n v="5"/>
  </r>
  <r>
    <n v="83"/>
    <s v="30A"/>
    <s v="7a+"/>
    <s v="Gul"/>
    <x v="13"/>
    <x v="10"/>
    <d v="2024-09-20T00:00:00"/>
    <n v="161"/>
    <n v="5"/>
    <n v="0"/>
    <n v="4"/>
    <s v="E"/>
    <n v="0"/>
    <m/>
  </r>
  <r>
    <n v="84"/>
    <s v="30B"/>
    <s v="5c+"/>
    <s v="Blå"/>
    <x v="13"/>
    <x v="13"/>
    <d v="2024-09-20T00:00:00"/>
    <n v="161"/>
    <n v="5"/>
    <n v="1"/>
    <n v="4"/>
    <s v="A"/>
    <n v="26"/>
    <n v="5"/>
  </r>
  <r>
    <n v="85"/>
    <s v="31A"/>
    <s v="6c"/>
    <s v="Pink"/>
    <x v="13"/>
    <x v="2"/>
    <d v="2024-12-17T00:00:00"/>
    <n v="73"/>
    <n v="2"/>
    <n v="1"/>
    <n v="9"/>
    <s v="D"/>
    <n v="1"/>
    <m/>
  </r>
  <r>
    <n v="86"/>
    <s v="31B"/>
    <s v="6a"/>
    <s v="Rød"/>
    <x v="13"/>
    <x v="13"/>
    <d v="2024-12-25T00:00:00"/>
    <n v="65"/>
    <n v="2"/>
    <n v="1"/>
    <n v="14"/>
    <s v="A"/>
    <n v="36"/>
    <n v="8"/>
  </r>
  <r>
    <n v="87"/>
    <s v="32A"/>
    <s v="6c"/>
    <s v="Hvid + WB"/>
    <x v="13"/>
    <x v="19"/>
    <d v="2024-09-20T00:00:00"/>
    <n v="161"/>
    <n v="5"/>
    <n v="0"/>
    <n v="9"/>
    <s v="E"/>
    <n v="0"/>
    <m/>
  </r>
  <r>
    <n v="88"/>
    <s v="32B"/>
    <s v="6b"/>
    <s v="Rød"/>
    <x v="13"/>
    <x v="10"/>
    <d v="2024-09-20T00:00:00"/>
    <n v="161"/>
    <n v="5"/>
    <n v="1"/>
    <n v="13"/>
    <s v="C"/>
    <n v="3"/>
    <m/>
  </r>
  <r>
    <n v="89"/>
    <s v="32C"/>
    <s v="5b+"/>
    <s v="Grøn"/>
    <x v="13"/>
    <x v="7"/>
    <d v="2024-12-16T00:00:00"/>
    <n v="74"/>
    <n v="2"/>
    <n v="1"/>
    <n v="6"/>
    <s v="A"/>
    <n v="12"/>
    <m/>
  </r>
  <r>
    <n v="90"/>
    <s v="33A"/>
    <s v="5a+"/>
    <s v="Sort"/>
    <x v="14"/>
    <x v="13"/>
    <d v="2024-12-13T00:00:00"/>
    <n v="77"/>
    <n v="3"/>
    <n v="1"/>
    <n v="1"/>
    <s v="A"/>
    <n v="41"/>
    <n v="14"/>
  </r>
  <r>
    <n v="91"/>
    <s v="34A"/>
    <s v="5c+"/>
    <s v="Gul"/>
    <x v="15"/>
    <x v="30"/>
    <d v="2024-09-20T00:00:00"/>
    <n v="161"/>
    <n v="5"/>
    <n v="1"/>
    <n v="4"/>
    <s v="C"/>
    <n v="3"/>
    <m/>
  </r>
  <r>
    <n v="92"/>
    <s v="34B"/>
    <s v="5c"/>
    <s v="Hvid"/>
    <x v="15"/>
    <x v="7"/>
    <d v="2024-09-20T00:00:00"/>
    <n v="161"/>
    <n v="5"/>
    <n v="1"/>
    <n v="10"/>
    <s v="C"/>
    <n v="5"/>
    <m/>
  </r>
  <r>
    <n v="93"/>
    <s v="36A"/>
    <s v="6a"/>
    <s v="Grøn"/>
    <x v="15"/>
    <x v="9"/>
    <d v="2024-09-20T00:00:00"/>
    <n v="161"/>
    <n v="5"/>
    <n v="1"/>
    <n v="14"/>
    <s v="C"/>
    <n v="3"/>
    <m/>
  </r>
  <r>
    <n v="94"/>
    <s v="36B"/>
    <s v="6a"/>
    <s v="Blå"/>
    <x v="15"/>
    <x v="5"/>
    <d v="2024-12-16T00:00:00"/>
    <n v="74"/>
    <n v="2"/>
    <n v="1"/>
    <n v="14"/>
    <s v="C"/>
    <n v="5"/>
    <m/>
  </r>
  <r>
    <n v="95"/>
    <s v="36C"/>
    <s v="6b"/>
    <s v="Blå"/>
    <x v="15"/>
    <x v="5"/>
    <d v="2024-12-16T00:00:00"/>
    <n v="74"/>
    <n v="2"/>
    <n v="1"/>
    <n v="13"/>
    <s v="C"/>
    <n v="2"/>
    <m/>
  </r>
  <r>
    <n v="96"/>
    <s v="37A"/>
    <s v="6a+"/>
    <s v="Pink"/>
    <x v="15"/>
    <x v="2"/>
    <d v="2024-09-20T00:00:00"/>
    <n v="161"/>
    <n v="5"/>
    <n v="1"/>
    <n v="10"/>
    <s v="A"/>
    <n v="12"/>
    <n v="3"/>
  </r>
  <r>
    <n v="97"/>
    <s v="37B"/>
    <s v="5b"/>
    <s v="Mint (sort tape)"/>
    <x v="15"/>
    <x v="14"/>
    <d v="2025-01-26T00:00:00"/>
    <n v="33"/>
    <n v="1"/>
    <n v="1"/>
    <n v="13"/>
    <s v="A"/>
    <n v="38"/>
    <n v="8"/>
  </r>
  <r>
    <n v="98"/>
    <s v="37C"/>
    <s v="5c"/>
    <s v="Mint (rød tape)"/>
    <x v="15"/>
    <x v="5"/>
    <d v="2025-01-26T00:00:00"/>
    <n v="33"/>
    <n v="1"/>
    <n v="1"/>
    <n v="10"/>
    <s v="A"/>
    <n v="25"/>
    <n v="9"/>
  </r>
  <r>
    <n v="99"/>
    <s v="38A"/>
    <s v="5b"/>
    <s v="Gul"/>
    <x v="15"/>
    <x v="1"/>
    <d v="2024-09-20T00:00:00"/>
    <n v="161"/>
    <n v="5"/>
    <n v="1"/>
    <n v="13"/>
    <s v="C"/>
    <n v="3"/>
    <n v="2"/>
  </r>
  <r>
    <n v="100"/>
    <s v="38B"/>
    <s v="6b"/>
    <s v="Rød"/>
    <x v="15"/>
    <x v="31"/>
    <d v="2024-11-02T00:00:00"/>
    <n v="118"/>
    <n v="4"/>
    <n v="0"/>
    <n v="13"/>
    <s v="E"/>
    <n v="0"/>
    <m/>
  </r>
  <r>
    <n v="101"/>
    <s v="38C"/>
    <s v="6b"/>
    <s v="Pink (grøn tape)"/>
    <x v="16"/>
    <x v="24"/>
    <d v="2025-01-26T00:00:00"/>
    <n v="33"/>
    <n v="1"/>
    <n v="1"/>
    <n v="13"/>
    <s v="B"/>
    <n v="8"/>
    <n v="2"/>
  </r>
  <r>
    <n v="102"/>
    <s v="39A"/>
    <s v="6c"/>
    <s v="Sort (gul tape)"/>
    <x v="16"/>
    <x v="24"/>
    <d v="2024-09-20T00:00:00"/>
    <n v="161"/>
    <n v="5"/>
    <n v="0"/>
    <n v="9"/>
    <s v="E"/>
    <n v="0"/>
    <m/>
  </r>
  <r>
    <n v="103"/>
    <s v="39B"/>
    <s v="6a"/>
    <s v="Sort (gul&amp;rød tape)"/>
    <x v="16"/>
    <x v="24"/>
    <d v="2024-09-20T00:00:00"/>
    <n v="161"/>
    <n v="5"/>
    <n v="1"/>
    <n v="14"/>
    <s v="A"/>
    <n v="13"/>
    <n v="2"/>
  </r>
  <r>
    <n v="104"/>
    <s v="39C"/>
    <s v="6c+"/>
    <s v="Blå"/>
    <x v="16"/>
    <x v="2"/>
    <d v="2024-09-20T00:00:00"/>
    <n v="161"/>
    <n v="5"/>
    <n v="0"/>
    <n v="5"/>
    <s v="E"/>
    <n v="0"/>
    <m/>
  </r>
  <r>
    <n v="105"/>
    <s v="40A"/>
    <s v="7b"/>
    <s v="Rød"/>
    <x v="16"/>
    <x v="8"/>
    <d v="2024-09-20T00:00:00"/>
    <n v="161"/>
    <n v="5"/>
    <n v="1"/>
    <n v="1"/>
    <s v="D"/>
    <n v="1"/>
    <m/>
  </r>
  <r>
    <n v="106"/>
    <s v="40B"/>
    <s v="7a"/>
    <s v="Grøn"/>
    <x v="16"/>
    <x v="1"/>
    <d v="2024-09-20T00:00:00"/>
    <n v="161"/>
    <n v="5"/>
    <n v="1"/>
    <n v="2"/>
    <s v="C"/>
    <n v="3"/>
    <n v="1"/>
  </r>
  <r>
    <n v="107"/>
    <s v="41A"/>
    <s v="7b+"/>
    <s v="Sort"/>
    <x v="16"/>
    <x v="8"/>
    <d v="2024-09-20T00:00:00"/>
    <n v="161"/>
    <n v="5"/>
    <n v="0"/>
    <n v="2"/>
    <s v="E"/>
    <n v="0"/>
    <m/>
  </r>
  <r>
    <n v="108"/>
    <s v="41B"/>
    <s v="7b+"/>
    <s v="Mint"/>
    <x v="16"/>
    <x v="1"/>
    <d v="2025-01-26T00:00:00"/>
    <n v="33"/>
    <n v="1"/>
    <n v="1"/>
    <n v="2"/>
    <s v="C"/>
    <n v="2"/>
    <m/>
  </r>
  <r>
    <n v="109"/>
    <s v="42A"/>
    <s v="6b"/>
    <s v="Gul"/>
    <x v="16"/>
    <x v="24"/>
    <d v="2024-11-02T00:00:00"/>
    <n v="118"/>
    <n v="4"/>
    <n v="1"/>
    <n v="13"/>
    <s v="C"/>
    <n v="4"/>
    <m/>
  </r>
  <r>
    <n v="110"/>
    <s v="42B"/>
    <s v="6c"/>
    <s v="Pink"/>
    <x v="16"/>
    <x v="31"/>
    <d v="2024-11-02T00:00:00"/>
    <n v="118"/>
    <n v="4"/>
    <n v="0"/>
    <n v="9"/>
    <s v="E"/>
    <n v="0"/>
    <m/>
  </r>
  <r>
    <n v="111"/>
    <s v="42 C"/>
    <s v="5b+"/>
    <s v="Blå"/>
    <x v="16"/>
    <x v="0"/>
    <d v="2024-12-15T00:00:00"/>
    <n v="75"/>
    <n v="3"/>
    <n v="1"/>
    <n v="6"/>
    <s v="B"/>
    <n v="6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n v="1"/>
    <s v="01A"/>
    <s v="6a+"/>
    <s v="Grøn"/>
    <s v="Køkken væggen"/>
    <s v="Martin B"/>
    <d v="2024-09-20T00:00:00"/>
    <n v="161"/>
    <n v="5"/>
    <n v="1"/>
    <n v="10"/>
    <x v="0"/>
    <n v="7"/>
    <n v="4"/>
    <m/>
    <m/>
    <m/>
    <n v="2"/>
    <m/>
    <m/>
    <n v="1"/>
    <m/>
    <m/>
  </r>
  <r>
    <n v="2"/>
    <s v="01B"/>
    <s v="5b"/>
    <s v="Hvid"/>
    <s v="Køkken væggen"/>
    <s v="Martin B"/>
    <d v="2024-11-23T00:00:00"/>
    <n v="97"/>
    <n v="3"/>
    <n v="1"/>
    <n v="13"/>
    <x v="1"/>
    <n v="19"/>
    <n v="6"/>
    <m/>
    <m/>
    <m/>
    <n v="4"/>
    <m/>
    <m/>
    <n v="6"/>
    <n v="1"/>
    <n v="2"/>
  </r>
  <r>
    <n v="3"/>
    <s v="02A"/>
    <s v="6a"/>
    <s v="Orange"/>
    <s v="Køkken væggen"/>
    <s v="Kasper S"/>
    <d v="2024-09-20T00:00:00"/>
    <n v="161"/>
    <n v="5"/>
    <n v="1"/>
    <n v="14"/>
    <x v="1"/>
    <n v="15"/>
    <n v="6"/>
    <m/>
    <m/>
    <n v="1"/>
    <n v="4"/>
    <m/>
    <m/>
    <n v="4"/>
    <m/>
    <m/>
  </r>
  <r>
    <n v="4"/>
    <s v="02B"/>
    <s v="6c"/>
    <s v="Pink"/>
    <s v="Køkken væggen"/>
    <s v="Vitus"/>
    <d v="2024-11-23T00:00:00"/>
    <n v="97"/>
    <n v="3"/>
    <n v="1"/>
    <n v="9"/>
    <x v="2"/>
    <n v="1"/>
    <m/>
    <m/>
    <m/>
    <m/>
    <m/>
    <m/>
    <m/>
    <m/>
    <m/>
    <n v="1"/>
  </r>
  <r>
    <n v="5"/>
    <s v="02C"/>
    <s v="5b"/>
    <s v="Mint"/>
    <s v="Køkken væggen"/>
    <s v="Mikkel FB"/>
    <d v="2025-01-26T00:00:00"/>
    <n v="33"/>
    <n v="1"/>
    <n v="1"/>
    <n v="13"/>
    <x v="1"/>
    <n v="27"/>
    <n v="3"/>
    <m/>
    <n v="3"/>
    <n v="1"/>
    <n v="4"/>
    <m/>
    <n v="2"/>
    <n v="7"/>
    <n v="2"/>
    <n v="5"/>
  </r>
  <r>
    <n v="6"/>
    <s v="02D"/>
    <s v="6?"/>
    <s v="Sort"/>
    <s v="Køkken væggen"/>
    <s v="Mikkel FB"/>
    <d v="2025-02-01T00:00:00"/>
    <n v="27"/>
    <n v="1"/>
    <n v="1"/>
    <n v="38"/>
    <x v="2"/>
    <n v="1"/>
    <m/>
    <m/>
    <m/>
    <m/>
    <m/>
    <m/>
    <m/>
    <n v="1"/>
    <m/>
    <m/>
  </r>
  <r>
    <n v="7"/>
    <s v="02E"/>
    <s v="6c+"/>
    <s v="Gul"/>
    <s v="Køkken væggen"/>
    <s v="Vitus"/>
    <d v="2025-02-19T00:00:00"/>
    <n v="9"/>
    <n v="0"/>
    <n v="1"/>
    <n v="5"/>
    <x v="3"/>
    <n v="4"/>
    <m/>
    <m/>
    <m/>
    <m/>
    <n v="3"/>
    <m/>
    <m/>
    <n v="1"/>
    <m/>
    <m/>
  </r>
  <r>
    <n v="8"/>
    <s v="03A"/>
    <s v="6a"/>
    <s v="Hvid"/>
    <s v="Køkken væggen"/>
    <s v="Lars B"/>
    <d v="2024-09-20T00:00:00"/>
    <n v="161"/>
    <n v="5"/>
    <n v="1"/>
    <n v="14"/>
    <x v="1"/>
    <n v="11"/>
    <n v="5"/>
    <m/>
    <m/>
    <m/>
    <m/>
    <m/>
    <m/>
    <n v="3"/>
    <n v="1"/>
    <n v="2"/>
  </r>
  <r>
    <n v="9"/>
    <s v="03B"/>
    <s v="5c"/>
    <s v="Rød"/>
    <s v="Køkken væggen"/>
    <s v="Tobias L"/>
    <d v="2024-10-01T00:00:00"/>
    <n v="150"/>
    <n v="5"/>
    <n v="1"/>
    <n v="10"/>
    <x v="0"/>
    <n v="6"/>
    <n v="3"/>
    <m/>
    <n v="2"/>
    <m/>
    <m/>
    <m/>
    <m/>
    <m/>
    <n v="1"/>
    <m/>
  </r>
  <r>
    <n v="10"/>
    <s v="03C"/>
    <s v="6a+"/>
    <s v="Grøn"/>
    <s v="Køkken væggen"/>
    <s v="Mads B"/>
    <d v="2025-01-09T00:00:00"/>
    <n v="50"/>
    <n v="2"/>
    <n v="1"/>
    <n v="10"/>
    <x v="3"/>
    <n v="3"/>
    <n v="3"/>
    <m/>
    <m/>
    <m/>
    <m/>
    <m/>
    <m/>
    <m/>
    <m/>
    <m/>
  </r>
  <r>
    <n v="11"/>
    <s v="04A"/>
    <s v="5a"/>
    <s v="Blå"/>
    <s v="Den Høje væg"/>
    <s v="Astrid"/>
    <d v="2024-09-20T00:00:00"/>
    <n v="161"/>
    <n v="5"/>
    <n v="1"/>
    <n v="1"/>
    <x v="0"/>
    <n v="8"/>
    <m/>
    <m/>
    <n v="2"/>
    <m/>
    <m/>
    <m/>
    <m/>
    <n v="3"/>
    <n v="2"/>
    <n v="1"/>
  </r>
  <r>
    <n v="12"/>
    <s v="04B"/>
    <s v="6a+"/>
    <s v="Sort"/>
    <s v="Den Høje væg"/>
    <s v="Vitus"/>
    <d v="2024-11-23T00:00:00"/>
    <n v="97"/>
    <n v="3"/>
    <n v="1"/>
    <n v="10"/>
    <x v="0"/>
    <n v="10"/>
    <n v="3"/>
    <m/>
    <m/>
    <m/>
    <m/>
    <m/>
    <m/>
    <n v="2"/>
    <n v="4"/>
    <n v="1"/>
  </r>
  <r>
    <n v="13"/>
    <s v="05A"/>
    <s v="6c"/>
    <s v="Pink"/>
    <s v="Den Høje væg"/>
    <s v="Kasper S"/>
    <d v="2024-09-20T00:00:00"/>
    <n v="161"/>
    <n v="5"/>
    <n v="1"/>
    <n v="9"/>
    <x v="2"/>
    <n v="2"/>
    <m/>
    <m/>
    <m/>
    <m/>
    <m/>
    <m/>
    <m/>
    <m/>
    <n v="2"/>
    <m/>
  </r>
  <r>
    <n v="14"/>
    <s v="05B"/>
    <s v="6c+"/>
    <s v="Blå"/>
    <s v="Den Høje væg"/>
    <s v="Kasper S"/>
    <d v="2024-09-20T00:00:00"/>
    <n v="161"/>
    <n v="5"/>
    <n v="0"/>
    <n v="5"/>
    <x v="4"/>
    <n v="0"/>
    <m/>
    <m/>
    <m/>
    <m/>
    <m/>
    <m/>
    <m/>
    <m/>
    <m/>
    <m/>
  </r>
  <r>
    <n v="15"/>
    <s v="05C"/>
    <s v="6a+"/>
    <s v="Grå"/>
    <s v="Den Høje væg"/>
    <s v="Seno"/>
    <d v="2024-11-23T00:00:00"/>
    <n v="97"/>
    <n v="3"/>
    <n v="1"/>
    <n v="10"/>
    <x v="0"/>
    <n v="6"/>
    <m/>
    <m/>
    <m/>
    <m/>
    <m/>
    <m/>
    <m/>
    <n v="4"/>
    <n v="2"/>
    <m/>
  </r>
  <r>
    <n v="16"/>
    <s v="06A"/>
    <s v="5c+"/>
    <s v="Hvid"/>
    <s v="Den Høje væg"/>
    <s v="Victor"/>
    <d v="2024-09-20T00:00:00"/>
    <n v="161"/>
    <n v="5"/>
    <n v="1"/>
    <n v="4"/>
    <x v="1"/>
    <n v="16"/>
    <n v="3"/>
    <n v="2"/>
    <m/>
    <m/>
    <m/>
    <m/>
    <m/>
    <n v="5"/>
    <n v="4"/>
    <n v="2"/>
  </r>
  <r>
    <n v="17"/>
    <s v="06B"/>
    <s v="6b"/>
    <s v="Mint"/>
    <s v="Den Høje væg"/>
    <s v="Anders V"/>
    <d v="2025-01-26T00:00:00"/>
    <n v="33"/>
    <n v="1"/>
    <n v="1"/>
    <n v="13"/>
    <x v="0"/>
    <n v="6"/>
    <n v="3"/>
    <m/>
    <m/>
    <m/>
    <m/>
    <m/>
    <m/>
    <m/>
    <n v="3"/>
    <m/>
  </r>
  <r>
    <n v="18"/>
    <s v="06C"/>
    <s v="5b"/>
    <s v="Gul"/>
    <s v="Den Høje væg"/>
    <s v="Vitus"/>
    <d v="2025-02-19T00:00:00"/>
    <n v="9"/>
    <n v="0"/>
    <n v="1"/>
    <n v="13"/>
    <x v="1"/>
    <n v="52"/>
    <m/>
    <m/>
    <n v="3"/>
    <n v="6"/>
    <n v="6"/>
    <n v="3"/>
    <n v="2"/>
    <n v="17"/>
    <n v="5"/>
    <n v="10"/>
  </r>
  <r>
    <n v="19"/>
    <s v="07A"/>
    <s v="5b+"/>
    <s v="Pink"/>
    <s v="Den Høje væg"/>
    <s v="Marie"/>
    <d v="2024-10-01T00:00:00"/>
    <n v="150"/>
    <n v="5"/>
    <n v="1"/>
    <n v="6"/>
    <x v="1"/>
    <n v="24"/>
    <n v="8"/>
    <n v="2"/>
    <n v="1"/>
    <n v="2"/>
    <n v="5"/>
    <m/>
    <m/>
    <n v="4"/>
    <n v="2"/>
    <m/>
  </r>
  <r>
    <n v="20"/>
    <s v="08A"/>
    <s v="6b"/>
    <s v="Rød"/>
    <s v="Det høje Slab"/>
    <s v="Anders V"/>
    <d v="2024-09-20T00:00:00"/>
    <n v="161"/>
    <n v="5"/>
    <n v="1"/>
    <n v="13"/>
    <x v="2"/>
    <n v="2"/>
    <m/>
    <m/>
    <m/>
    <m/>
    <n v="1"/>
    <m/>
    <m/>
    <m/>
    <n v="1"/>
    <m/>
  </r>
  <r>
    <n v="21"/>
    <s v="08B"/>
    <s v="6b"/>
    <s v="Blå"/>
    <s v="Det høje Slab"/>
    <s v="Andreas L"/>
    <d v="2024-11-02T00:00:00"/>
    <n v="118"/>
    <n v="4"/>
    <n v="1"/>
    <n v="13"/>
    <x v="3"/>
    <n v="4"/>
    <m/>
    <n v="2"/>
    <m/>
    <m/>
    <m/>
    <m/>
    <m/>
    <m/>
    <n v="2"/>
    <m/>
  </r>
  <r>
    <n v="22"/>
    <s v="08C"/>
    <s v="6c"/>
    <s v="Gul"/>
    <s v="Det høje Slab"/>
    <s v="Thomas R"/>
    <d v="2024-12-13T00:00:00"/>
    <n v="77"/>
    <n v="3"/>
    <n v="1"/>
    <n v="9"/>
    <x v="3"/>
    <n v="3"/>
    <m/>
    <m/>
    <m/>
    <m/>
    <m/>
    <m/>
    <m/>
    <m/>
    <n v="2"/>
    <n v="1"/>
  </r>
  <r>
    <n v="23"/>
    <s v="08D"/>
    <s v="7a+"/>
    <s v="Mint"/>
    <s v="Det høje Slab"/>
    <s v="Vitus"/>
    <d v="2025-02-15T00:00:00"/>
    <n v="13"/>
    <n v="0"/>
    <n v="0"/>
    <n v="4"/>
    <x v="2"/>
    <n v="0"/>
    <m/>
    <m/>
    <m/>
    <m/>
    <m/>
    <m/>
    <m/>
    <m/>
    <m/>
    <m/>
  </r>
  <r>
    <n v="24"/>
    <s v="09A"/>
    <s v="5c"/>
    <s v="Grøn"/>
    <s v="Det høje Slab"/>
    <s v="Thomas R"/>
    <d v="2024-11-19T00:00:00"/>
    <n v="101"/>
    <n v="3"/>
    <n v="1"/>
    <n v="10"/>
    <x v="3"/>
    <n v="4"/>
    <m/>
    <m/>
    <m/>
    <m/>
    <m/>
    <m/>
    <m/>
    <n v="2"/>
    <n v="2"/>
    <m/>
  </r>
  <r>
    <n v="25"/>
    <s v="09B"/>
    <s v="5c"/>
    <s v="Lilla"/>
    <s v="Det høje Slab"/>
    <s v="Kristoffer"/>
    <d v="2024-10-16T00:00:00"/>
    <n v="135"/>
    <n v="5"/>
    <n v="1"/>
    <n v="10"/>
    <x v="0"/>
    <n v="6"/>
    <m/>
    <m/>
    <m/>
    <n v="3"/>
    <m/>
    <m/>
    <m/>
    <m/>
    <n v="3"/>
    <m/>
  </r>
  <r>
    <n v="26"/>
    <s v="09C"/>
    <s v="5b"/>
    <s v="Gul&amp;Sort"/>
    <s v="Det høje Slab"/>
    <s v="Thomas R"/>
    <d v="2024-12-13T00:00:00"/>
    <n v="77"/>
    <n v="3"/>
    <n v="1"/>
    <n v="13"/>
    <x v="1"/>
    <n v="23"/>
    <n v="4"/>
    <m/>
    <n v="2"/>
    <n v="2"/>
    <m/>
    <n v="3"/>
    <m/>
    <n v="10"/>
    <n v="2"/>
    <m/>
  </r>
  <r>
    <n v="27"/>
    <s v="10A"/>
    <s v="6b+"/>
    <s v="Blå"/>
    <s v="Hvælvingen Øst"/>
    <s v="Tobias L"/>
    <d v="2024-09-20T00:00:00"/>
    <n v="161"/>
    <n v="5"/>
    <n v="1"/>
    <n v="5"/>
    <x v="2"/>
    <n v="1"/>
    <m/>
    <m/>
    <m/>
    <m/>
    <m/>
    <m/>
    <m/>
    <m/>
    <m/>
    <n v="1"/>
  </r>
  <r>
    <n v="28"/>
    <s v="10B"/>
    <s v="6b+"/>
    <s v="Rød"/>
    <s v="Hvælvingen Øst"/>
    <s v="Mads B"/>
    <d v="2024-10-17T00:00:00"/>
    <n v="134"/>
    <n v="4"/>
    <n v="0"/>
    <n v="5"/>
    <x v="4"/>
    <n v="0"/>
    <m/>
    <m/>
    <m/>
    <m/>
    <m/>
    <m/>
    <m/>
    <m/>
    <m/>
    <m/>
  </r>
  <r>
    <n v="29"/>
    <s v="10C"/>
    <s v="6b"/>
    <s v="Grøn"/>
    <s v="Hvælvingen Øst"/>
    <s v="Thomas R"/>
    <d v="2024-12-22T00:00:00"/>
    <n v="68"/>
    <n v="2"/>
    <n v="1"/>
    <n v="13"/>
    <x v="0"/>
    <n v="7"/>
    <n v="2"/>
    <m/>
    <m/>
    <m/>
    <m/>
    <m/>
    <m/>
    <n v="2"/>
    <n v="3"/>
    <m/>
  </r>
  <r>
    <n v="30"/>
    <s v="11A"/>
    <s v="5b+"/>
    <s v="Orange"/>
    <s v="Flugtruten"/>
    <s v="Dennis"/>
    <d v="2024-09-28T00:00:00"/>
    <n v="153"/>
    <n v="5"/>
    <n v="1"/>
    <n v="6"/>
    <x v="0"/>
    <n v="8"/>
    <n v="5"/>
    <m/>
    <m/>
    <m/>
    <m/>
    <n v="1"/>
    <m/>
    <m/>
    <n v="2"/>
    <m/>
  </r>
  <r>
    <n v="31"/>
    <s v="11B"/>
    <s v="6a"/>
    <s v="Gul"/>
    <s v="Hvælving Øst"/>
    <s v="Nicolai B"/>
    <d v="2024-10-21T00:00:00"/>
    <n v="130"/>
    <n v="4"/>
    <n v="1"/>
    <n v="14"/>
    <x v="1"/>
    <n v="16"/>
    <n v="2"/>
    <m/>
    <m/>
    <n v="5"/>
    <m/>
    <m/>
    <m/>
    <n v="4"/>
    <n v="5"/>
    <m/>
  </r>
  <r>
    <n v="32"/>
    <s v="11C"/>
    <s v="5b+"/>
    <s v="Mint"/>
    <s v="Hvælving Øst"/>
    <s v="Astrid"/>
    <d v="2025-01-26T00:00:00"/>
    <n v="33"/>
    <n v="1"/>
    <n v="1"/>
    <n v="6"/>
    <x v="1"/>
    <n v="17"/>
    <n v="2"/>
    <n v="2"/>
    <m/>
    <m/>
    <m/>
    <m/>
    <m/>
    <n v="5"/>
    <n v="6"/>
    <n v="2"/>
  </r>
  <r>
    <n v="33"/>
    <s v="12A"/>
    <s v="5c"/>
    <s v="Gul"/>
    <s v="Flugtruten"/>
    <s v="Dennis"/>
    <d v="2024-09-20T00:00:00"/>
    <n v="161"/>
    <n v="5"/>
    <n v="1"/>
    <n v="10"/>
    <x v="1"/>
    <n v="12"/>
    <n v="4"/>
    <m/>
    <m/>
    <n v="3"/>
    <m/>
    <m/>
    <m/>
    <n v="2"/>
    <n v="2"/>
    <n v="1"/>
  </r>
  <r>
    <n v="34"/>
    <s v="12B"/>
    <s v="6a"/>
    <s v="Blå"/>
    <s v="Flugtruten"/>
    <s v="Steffen"/>
    <d v="2024-11-23T00:00:00"/>
    <n v="97"/>
    <n v="3"/>
    <n v="1"/>
    <n v="14"/>
    <x v="0"/>
    <n v="7"/>
    <n v="2"/>
    <m/>
    <m/>
    <m/>
    <n v="1"/>
    <m/>
    <n v="2"/>
    <n v="2"/>
    <m/>
    <m/>
  </r>
  <r>
    <n v="35"/>
    <s v="13A"/>
    <s v="6a+"/>
    <s v="Hvid + WB"/>
    <s v="Flugtruten"/>
    <s v="Andreas K"/>
    <d v="2024-09-20T00:00:00"/>
    <n v="161"/>
    <n v="5"/>
    <n v="1"/>
    <n v="10"/>
    <x v="0"/>
    <n v="8"/>
    <n v="3"/>
    <m/>
    <m/>
    <m/>
    <n v="1"/>
    <m/>
    <m/>
    <n v="4"/>
    <m/>
    <m/>
  </r>
  <r>
    <n v="36"/>
    <s v="14A"/>
    <s v="6a"/>
    <s v="Grøn"/>
    <s v="Slab"/>
    <s v="Kasper S"/>
    <d v="2024-09-20T00:00:00"/>
    <n v="161"/>
    <n v="5"/>
    <n v="1"/>
    <n v="14"/>
    <x v="1"/>
    <n v="21"/>
    <n v="10"/>
    <n v="2"/>
    <m/>
    <m/>
    <n v="2"/>
    <m/>
    <n v="1"/>
    <n v="2"/>
    <n v="3"/>
    <n v="1"/>
  </r>
  <r>
    <n v="37"/>
    <s v="14B"/>
    <s v="6c"/>
    <s v="Lilla"/>
    <s v="Slab"/>
    <s v="Alfred"/>
    <d v="2024-09-20T00:00:00"/>
    <n v="161"/>
    <n v="5"/>
    <n v="1"/>
    <n v="9"/>
    <x v="2"/>
    <n v="2"/>
    <m/>
    <m/>
    <m/>
    <m/>
    <n v="1"/>
    <m/>
    <m/>
    <m/>
    <n v="1"/>
    <m/>
  </r>
  <r>
    <n v="38"/>
    <s v="14C"/>
    <s v="6c"/>
    <s v="Blå"/>
    <s v="Slab"/>
    <s v="Vitus"/>
    <d v="2024-09-20T00:00:00"/>
    <n v="161"/>
    <n v="5"/>
    <n v="1"/>
    <n v="9"/>
    <x v="0"/>
    <n v="7"/>
    <m/>
    <m/>
    <m/>
    <m/>
    <n v="2"/>
    <m/>
    <n v="2"/>
    <n v="2"/>
    <n v="1"/>
    <m/>
  </r>
  <r>
    <n v="39"/>
    <s v="14D"/>
    <s v="7a+"/>
    <s v="Rød"/>
    <s v="Slab"/>
    <s v="Alfred"/>
    <d v="2024-10-05T00:00:00"/>
    <n v="146"/>
    <n v="5"/>
    <n v="1"/>
    <n v="4"/>
    <x v="3"/>
    <n v="3"/>
    <m/>
    <m/>
    <m/>
    <m/>
    <m/>
    <m/>
    <n v="2"/>
    <m/>
    <n v="1"/>
    <m/>
  </r>
  <r>
    <n v="40"/>
    <s v="14E"/>
    <s v="6a"/>
    <s v="Pink"/>
    <s v="Slab"/>
    <s v="Tobias L"/>
    <d v="2024-10-05T00:00:00"/>
    <n v="146"/>
    <n v="5"/>
    <n v="1"/>
    <n v="14"/>
    <x v="1"/>
    <n v="14"/>
    <n v="3"/>
    <n v="2"/>
    <m/>
    <m/>
    <n v="1"/>
    <m/>
    <m/>
    <n v="2"/>
    <n v="2"/>
    <n v="4"/>
  </r>
  <r>
    <n v="41"/>
    <s v="14F"/>
    <s v="5b"/>
    <s v="Gul"/>
    <s v="Slab"/>
    <s v="Marie"/>
    <d v="2024-11-19T00:00:00"/>
    <n v="101"/>
    <n v="3"/>
    <n v="1"/>
    <n v="13"/>
    <x v="1"/>
    <n v="19"/>
    <n v="9"/>
    <m/>
    <m/>
    <m/>
    <m/>
    <n v="2"/>
    <m/>
    <n v="6"/>
    <n v="2"/>
    <m/>
  </r>
  <r>
    <n v="42"/>
    <s v="14G"/>
    <s v="7?"/>
    <s v="Sort"/>
    <s v="Slab"/>
    <s v="Vitus"/>
    <d v="2025-02-01T00:00:00"/>
    <n v="27"/>
    <n v="1"/>
    <n v="0"/>
    <n v="5"/>
    <x v="2"/>
    <n v="0"/>
    <m/>
    <m/>
    <m/>
    <m/>
    <m/>
    <m/>
    <m/>
    <m/>
    <m/>
    <m/>
  </r>
  <r>
    <n v="43"/>
    <s v="15A"/>
    <s v="5b"/>
    <s v="Rød"/>
    <s v="Venstre for Overhænget"/>
    <s v="Iben-Bitten"/>
    <d v="2024-09-20T00:00:00"/>
    <n v="161"/>
    <n v="5"/>
    <n v="1"/>
    <n v="13"/>
    <x v="0"/>
    <n v="9"/>
    <n v="2"/>
    <m/>
    <m/>
    <m/>
    <m/>
    <m/>
    <m/>
    <n v="4"/>
    <n v="3"/>
    <m/>
  </r>
  <r>
    <n v="44"/>
    <s v="16A"/>
    <s v="5c"/>
    <s v="Grøn"/>
    <s v="Venstre for Overhænget"/>
    <s v="Diana"/>
    <d v="2024-11-23T00:00:00"/>
    <n v="97"/>
    <n v="3"/>
    <n v="1"/>
    <n v="10"/>
    <x v="1"/>
    <n v="18"/>
    <n v="8"/>
    <m/>
    <n v="3"/>
    <m/>
    <m/>
    <m/>
    <m/>
    <n v="3"/>
    <n v="3"/>
    <n v="1"/>
  </r>
  <r>
    <n v="45"/>
    <s v="16B"/>
    <s v="6b+"/>
    <s v="Orange"/>
    <s v="Venstre for Overhænget"/>
    <s v="Vitus"/>
    <d v="2024-12-28T00:00:00"/>
    <n v="62"/>
    <n v="2"/>
    <n v="1"/>
    <n v="5"/>
    <x v="3"/>
    <n v="5"/>
    <m/>
    <m/>
    <m/>
    <m/>
    <m/>
    <m/>
    <m/>
    <m/>
    <n v="5"/>
    <m/>
  </r>
  <r>
    <n v="46"/>
    <s v="16C"/>
    <s v="6b"/>
    <s v="Mint (grøn tape)"/>
    <s v="Venstre for Overhænget"/>
    <s v="Jonatan &amp; Ingeborg"/>
    <d v="2025-01-23T00:00:00"/>
    <n v="36"/>
    <n v="1"/>
    <n v="1"/>
    <n v="13"/>
    <x v="1"/>
    <n v="15"/>
    <m/>
    <m/>
    <m/>
    <m/>
    <n v="4"/>
    <m/>
    <n v="5"/>
    <n v="3"/>
    <n v="3"/>
    <m/>
  </r>
  <r>
    <n v="47"/>
    <s v="17A"/>
    <s v="4c"/>
    <s v="Gul"/>
    <s v="Venstre for Overhænget"/>
    <s v="Jan M"/>
    <d v="2024-09-17T00:00:00"/>
    <n v="164"/>
    <n v="5"/>
    <n v="1"/>
    <n v="3"/>
    <x v="1"/>
    <n v="29"/>
    <n v="7"/>
    <m/>
    <n v="2"/>
    <m/>
    <m/>
    <m/>
    <m/>
    <n v="9"/>
    <n v="7"/>
    <n v="4"/>
  </r>
  <r>
    <n v="48"/>
    <s v="17B"/>
    <s v="6?"/>
    <s v="Mint"/>
    <s v="Venstre for Overhænget"/>
    <s v="Vitus"/>
    <d v="2025-02-15T00:00:00"/>
    <n v="13"/>
    <n v="0"/>
    <n v="0"/>
    <n v="38"/>
    <x v="2"/>
    <n v="0"/>
    <m/>
    <m/>
    <m/>
    <m/>
    <m/>
    <m/>
    <m/>
    <m/>
    <m/>
    <m/>
  </r>
  <r>
    <n v="49"/>
    <s v="18A"/>
    <s v="6c+"/>
    <s v="Blå"/>
    <s v="Det Store Overhæng"/>
    <s v="Seno"/>
    <d v="2024-09-20T00:00:00"/>
    <n v="161"/>
    <n v="5"/>
    <n v="1"/>
    <n v="5"/>
    <x v="2"/>
    <n v="1"/>
    <n v="1"/>
    <m/>
    <m/>
    <m/>
    <m/>
    <m/>
    <m/>
    <m/>
    <m/>
    <m/>
  </r>
  <r>
    <n v="50"/>
    <s v="18B"/>
    <s v="8a+"/>
    <s v="Grå"/>
    <s v="Det Store Overhæng"/>
    <s v="Andreas L"/>
    <d v="2024-09-28T00:00:00"/>
    <n v="153"/>
    <n v="5"/>
    <n v="0"/>
    <n v="1"/>
    <x v="2"/>
    <n v="0"/>
    <m/>
    <m/>
    <m/>
    <m/>
    <m/>
    <m/>
    <m/>
    <m/>
    <m/>
    <m/>
  </r>
  <r>
    <n v="51"/>
    <s v="18C"/>
    <s v="5b"/>
    <s v="Grøn"/>
    <s v="Det Store Overhæng"/>
    <s v="Tobias B"/>
    <d v="2025-01-26T00:00:00"/>
    <n v="33"/>
    <n v="1"/>
    <n v="1"/>
    <n v="13"/>
    <x v="1"/>
    <n v="24"/>
    <n v="3"/>
    <m/>
    <m/>
    <n v="1"/>
    <m/>
    <n v="1"/>
    <m/>
    <n v="8"/>
    <n v="6"/>
    <n v="5"/>
  </r>
  <r>
    <n v="52"/>
    <s v="19A"/>
    <s v="7a+"/>
    <s v="Rød"/>
    <s v="Det Store Overhæng"/>
    <s v="Lead Cup"/>
    <d v="2024-06-01T00:00:00"/>
    <n v="272"/>
    <n v="9"/>
    <n v="0"/>
    <n v="4"/>
    <x v="4"/>
    <n v="0"/>
    <m/>
    <m/>
    <m/>
    <m/>
    <m/>
    <m/>
    <m/>
    <m/>
    <m/>
    <m/>
  </r>
  <r>
    <n v="53"/>
    <s v="19B"/>
    <s v="7c+"/>
    <s v="Lilla"/>
    <s v="Det Store Overhæng"/>
    <s v="Andreas L"/>
    <d v="2024-09-20T00:00:00"/>
    <n v="161"/>
    <n v="5"/>
    <n v="0"/>
    <n v="1"/>
    <x v="2"/>
    <n v="0"/>
    <m/>
    <m/>
    <m/>
    <m/>
    <m/>
    <m/>
    <m/>
    <m/>
    <m/>
    <m/>
  </r>
  <r>
    <n v="54"/>
    <s v="19C"/>
    <s v="6a+"/>
    <s v="Gul (sort tape)"/>
    <s v="Det Store Overhæng"/>
    <s v="Tobias L"/>
    <d v="2025-01-26T00:00:00"/>
    <n v="33"/>
    <n v="1"/>
    <n v="1"/>
    <n v="10"/>
    <x v="0"/>
    <n v="8"/>
    <n v="2"/>
    <m/>
    <m/>
    <m/>
    <n v="1"/>
    <m/>
    <m/>
    <n v="1"/>
    <n v="4"/>
    <m/>
  </r>
  <r>
    <n v="55"/>
    <s v="19D"/>
    <s v="7?"/>
    <s v="Mint"/>
    <s v="Det Store Overhæng"/>
    <s v="Alfred"/>
    <d v="2025-02-01T00:00:00"/>
    <n v="27"/>
    <n v="1"/>
    <n v="0"/>
    <n v="5"/>
    <x v="2"/>
    <n v="0"/>
    <m/>
    <m/>
    <m/>
    <m/>
    <m/>
    <m/>
    <m/>
    <m/>
    <m/>
    <m/>
  </r>
  <r>
    <n v="56"/>
    <s v="19E"/>
    <s v="6b+"/>
    <s v="Pink"/>
    <s v="Det Store Overhæng"/>
    <s v="Vitus"/>
    <d v="2025-02-15T00:00:00"/>
    <n v="13"/>
    <n v="0"/>
    <n v="1"/>
    <n v="5"/>
    <x v="3"/>
    <n v="2"/>
    <m/>
    <m/>
    <m/>
    <m/>
    <m/>
    <m/>
    <m/>
    <n v="1"/>
    <n v="1"/>
    <m/>
  </r>
  <r>
    <n v="57"/>
    <s v="20A"/>
    <s v="5b"/>
    <s v="Orange (til tag)"/>
    <s v="Det Store Overhæng"/>
    <s v="Seno"/>
    <d v="2024-09-28T00:00:00"/>
    <n v="153"/>
    <n v="5"/>
    <n v="1"/>
    <n v="13"/>
    <x v="3"/>
    <n v="4"/>
    <n v="2"/>
    <m/>
    <m/>
    <m/>
    <m/>
    <m/>
    <m/>
    <n v="2"/>
    <m/>
    <m/>
  </r>
  <r>
    <n v="58"/>
    <s v="20B"/>
    <s v="6a+"/>
    <s v="Orange (gennem tag)"/>
    <s v="Det Store Overhæng"/>
    <s v="Seno"/>
    <d v="2024-10-05T00:00:00"/>
    <n v="146"/>
    <n v="5"/>
    <n v="1"/>
    <n v="10"/>
    <x v="1"/>
    <n v="11"/>
    <n v="2"/>
    <m/>
    <m/>
    <n v="2"/>
    <m/>
    <m/>
    <m/>
    <n v="3"/>
    <n v="4"/>
    <m/>
  </r>
  <r>
    <n v="59"/>
    <s v="20C"/>
    <s v="6b+"/>
    <s v="Neongul"/>
    <s v="Det Store Overhæng"/>
    <s v="Alfred"/>
    <d v="2024-12-28T00:00:00"/>
    <n v="62"/>
    <n v="2"/>
    <n v="1"/>
    <n v="5"/>
    <x v="2"/>
    <n v="1"/>
    <m/>
    <m/>
    <m/>
    <m/>
    <m/>
    <m/>
    <m/>
    <m/>
    <n v="1"/>
    <m/>
  </r>
  <r>
    <n v="60"/>
    <s v="21A"/>
    <s v="6c+"/>
    <s v="Grøn"/>
    <s v="Mataskassen"/>
    <s v="Thomas R"/>
    <d v="2024-09-20T00:00:00"/>
    <n v="161"/>
    <n v="5"/>
    <n v="0"/>
    <n v="5"/>
    <x v="4"/>
    <n v="0"/>
    <m/>
    <m/>
    <m/>
    <m/>
    <m/>
    <m/>
    <m/>
    <m/>
    <m/>
    <m/>
  </r>
  <r>
    <n v="61"/>
    <s v="21B"/>
    <s v="5c"/>
    <s v="Hvid&amp;Grøn"/>
    <s v="Mataskassen"/>
    <s v="Thomas R"/>
    <d v="2024-09-20T00:00:00"/>
    <n v="161"/>
    <n v="5"/>
    <n v="1"/>
    <n v="10"/>
    <x v="3"/>
    <n v="4"/>
    <m/>
    <m/>
    <m/>
    <m/>
    <m/>
    <m/>
    <m/>
    <n v="4"/>
    <m/>
    <m/>
  </r>
  <r>
    <n v="62"/>
    <s v="21C"/>
    <s v="4c"/>
    <s v="Meleret"/>
    <s v="Mataskassen"/>
    <s v="Tobias L"/>
    <d v="2024-10-05T00:00:00"/>
    <n v="146"/>
    <n v="5"/>
    <n v="1"/>
    <n v="3"/>
    <x v="2"/>
    <n v="2"/>
    <m/>
    <m/>
    <m/>
    <m/>
    <m/>
    <m/>
    <m/>
    <m/>
    <m/>
    <n v="2"/>
  </r>
  <r>
    <n v="63"/>
    <s v="22A"/>
    <s v="6a+"/>
    <s v="Sort"/>
    <s v="Mataskassen"/>
    <s v="Kenn"/>
    <d v="2024-10-21T00:00:00"/>
    <n v="130"/>
    <n v="4"/>
    <n v="1"/>
    <n v="10"/>
    <x v="0"/>
    <n v="9"/>
    <m/>
    <m/>
    <m/>
    <m/>
    <m/>
    <m/>
    <n v="3"/>
    <n v="2"/>
    <m/>
    <n v="4"/>
  </r>
  <r>
    <n v="64"/>
    <s v="22B"/>
    <s v="5c"/>
    <s v="Gul"/>
    <s v="Mataskassen"/>
    <s v="Silje-Rasmus"/>
    <d v="2024-12-01T00:00:00"/>
    <n v="89"/>
    <n v="3"/>
    <n v="1"/>
    <n v="10"/>
    <x v="2"/>
    <n v="2"/>
    <m/>
    <m/>
    <m/>
    <m/>
    <m/>
    <m/>
    <m/>
    <m/>
    <n v="2"/>
    <m/>
  </r>
  <r>
    <n v="65"/>
    <s v="22C"/>
    <s v="5c"/>
    <s v="Grøn (sort tape)"/>
    <s v="Mataskassen"/>
    <s v="Fritz"/>
    <d v="2025-01-26T00:00:00"/>
    <n v="33"/>
    <n v="1"/>
    <n v="1"/>
    <n v="10"/>
    <x v="3"/>
    <n v="3"/>
    <m/>
    <m/>
    <m/>
    <m/>
    <m/>
    <m/>
    <m/>
    <n v="3"/>
    <m/>
    <m/>
  </r>
  <r>
    <n v="66"/>
    <s v="23A"/>
    <s v="6a+"/>
    <s v="Grøn (gul tape)"/>
    <s v="Mataskassen"/>
    <s v="Alfred"/>
    <d v="2025-01-26T00:00:00"/>
    <n v="33"/>
    <n v="1"/>
    <n v="1"/>
    <n v="10"/>
    <x v="1"/>
    <n v="11"/>
    <n v="7"/>
    <m/>
    <n v="1"/>
    <m/>
    <m/>
    <m/>
    <m/>
    <n v="1"/>
    <n v="2"/>
    <m/>
  </r>
  <r>
    <n v="67"/>
    <s v="24A"/>
    <s v="4c"/>
    <s v="Gul"/>
    <s v="Matterhorn"/>
    <s v="Mikkel FB"/>
    <d v="2024-09-20T00:00:00"/>
    <n v="161"/>
    <n v="5"/>
    <n v="1"/>
    <n v="3"/>
    <x v="1"/>
    <n v="23"/>
    <n v="5"/>
    <m/>
    <n v="2"/>
    <n v="2"/>
    <n v="5"/>
    <m/>
    <m/>
    <n v="3"/>
    <n v="5"/>
    <n v="1"/>
  </r>
  <r>
    <n v="68"/>
    <s v="24B"/>
    <s v="4a"/>
    <s v="Rød"/>
    <s v="Matterhorn"/>
    <s v="Kasper S"/>
    <d v="2024-09-20T00:00:00"/>
    <n v="161"/>
    <n v="5"/>
    <n v="1"/>
    <n v="1"/>
    <x v="1"/>
    <n v="18"/>
    <n v="1"/>
    <m/>
    <m/>
    <n v="2"/>
    <n v="5"/>
    <m/>
    <m/>
    <n v="5"/>
    <n v="5"/>
    <m/>
  </r>
  <r>
    <n v="69"/>
    <s v="24C"/>
    <s v="6a"/>
    <s v="Mint"/>
    <s v="Matterhorn"/>
    <s v="Vitus"/>
    <d v="2025-01-26T00:00:00"/>
    <n v="33"/>
    <n v="1"/>
    <n v="1"/>
    <n v="14"/>
    <x v="1"/>
    <n v="20"/>
    <n v="10"/>
    <m/>
    <m/>
    <m/>
    <n v="3"/>
    <m/>
    <m/>
    <n v="3"/>
    <n v="2"/>
    <n v="2"/>
  </r>
  <r>
    <n v="70"/>
    <s v="25A"/>
    <s v="5b"/>
    <s v="Grøn"/>
    <s v="Matterhorn"/>
    <s v="Andreas K"/>
    <d v="2024-09-20T00:00:00"/>
    <n v="161"/>
    <n v="5"/>
    <n v="1"/>
    <n v="13"/>
    <x v="1"/>
    <n v="23"/>
    <n v="8"/>
    <m/>
    <m/>
    <m/>
    <n v="3"/>
    <m/>
    <m/>
    <n v="7"/>
    <n v="3"/>
    <n v="2"/>
  </r>
  <r>
    <n v="71"/>
    <s v="25B"/>
    <s v="6a"/>
    <s v="Blå"/>
    <s v="Matterhorn"/>
    <s v="Mikkel FB"/>
    <d v="2024-09-20T00:00:00"/>
    <n v="161"/>
    <n v="5"/>
    <n v="1"/>
    <n v="14"/>
    <x v="0"/>
    <n v="8"/>
    <n v="2"/>
    <m/>
    <m/>
    <m/>
    <m/>
    <m/>
    <m/>
    <n v="3"/>
    <n v="1"/>
    <n v="2"/>
  </r>
  <r>
    <n v="72"/>
    <s v="25C"/>
    <s v="6a"/>
    <s v="Orange"/>
    <s v="Matterhorn"/>
    <s v="Vitus"/>
    <d v="2024-11-23T00:00:00"/>
    <n v="97"/>
    <n v="3"/>
    <n v="1"/>
    <n v="14"/>
    <x v="0"/>
    <n v="10"/>
    <n v="5"/>
    <m/>
    <m/>
    <m/>
    <n v="1"/>
    <m/>
    <m/>
    <n v="2"/>
    <m/>
    <n v="2"/>
  </r>
  <r>
    <n v="73"/>
    <s v="26A"/>
    <s v="5c+"/>
    <s v="Gul +Rids"/>
    <s v="Matterhorn"/>
    <s v="Clara"/>
    <d v="2024-09-20T00:00:00"/>
    <n v="161"/>
    <n v="5"/>
    <n v="1"/>
    <n v="4"/>
    <x v="0"/>
    <n v="9"/>
    <n v="2"/>
    <m/>
    <m/>
    <n v="1"/>
    <m/>
    <m/>
    <m/>
    <n v="5"/>
    <m/>
    <n v="1"/>
  </r>
  <r>
    <n v="74"/>
    <s v="26B"/>
    <s v="6b"/>
    <s v="Gul -Rids"/>
    <s v="Matterhorn"/>
    <s v="Clara"/>
    <d v="2024-09-20T00:00:00"/>
    <n v="161"/>
    <n v="5"/>
    <n v="1"/>
    <n v="13"/>
    <x v="3"/>
    <n v="3"/>
    <n v="3"/>
    <m/>
    <m/>
    <m/>
    <m/>
    <m/>
    <m/>
    <m/>
    <m/>
    <m/>
  </r>
  <r>
    <n v="75"/>
    <s v="26C"/>
    <s v="6b"/>
    <s v="Rids (gul t fødder)"/>
    <s v="Matterhorn"/>
    <s v="Clara"/>
    <d v="2024-09-20T00:00:00"/>
    <n v="161"/>
    <n v="5"/>
    <n v="0"/>
    <n v="13"/>
    <x v="4"/>
    <n v="0"/>
    <m/>
    <m/>
    <m/>
    <m/>
    <m/>
    <m/>
    <m/>
    <m/>
    <m/>
    <m/>
  </r>
  <r>
    <n v="76"/>
    <s v="27A"/>
    <s v="4b"/>
    <s v="Blå"/>
    <s v="Matterhorn"/>
    <s v="Kristoffer"/>
    <d v="2025-02-18T00:00:00"/>
    <n v="10"/>
    <n v="0"/>
    <n v="1"/>
    <n v="1"/>
    <x v="1"/>
    <n v="43"/>
    <n v="9"/>
    <m/>
    <m/>
    <m/>
    <n v="5"/>
    <n v="3"/>
    <n v="2"/>
    <n v="8"/>
    <n v="10"/>
    <n v="6"/>
  </r>
  <r>
    <n v="77"/>
    <s v="27B"/>
    <s v="6a"/>
    <s v="Sort"/>
    <s v="Matterhorn"/>
    <s v="Kenn"/>
    <d v="2024-11-02T00:00:00"/>
    <n v="118"/>
    <n v="4"/>
    <n v="1"/>
    <n v="14"/>
    <x v="0"/>
    <n v="7"/>
    <n v="4"/>
    <m/>
    <m/>
    <m/>
    <m/>
    <m/>
    <m/>
    <n v="3"/>
    <m/>
    <m/>
  </r>
  <r>
    <n v="78"/>
    <s v="28A"/>
    <s v="5b+"/>
    <s v="Orange"/>
    <s v="Finns Corner"/>
    <s v="Thomas R"/>
    <d v="2024-09-20T00:00:00"/>
    <n v="161"/>
    <n v="5"/>
    <n v="1"/>
    <n v="6"/>
    <x v="1"/>
    <n v="18"/>
    <n v="6"/>
    <m/>
    <m/>
    <n v="2"/>
    <n v="3"/>
    <m/>
    <m/>
    <n v="2"/>
    <n v="1"/>
    <n v="4"/>
  </r>
  <r>
    <n v="79"/>
    <s v="28B"/>
    <s v="6b"/>
    <s v="Blå"/>
    <s v="Finns Corner"/>
    <s v="Thomas R"/>
    <d v="2024-09-20T00:00:00"/>
    <n v="161"/>
    <n v="5"/>
    <n v="1"/>
    <n v="13"/>
    <x v="3"/>
    <n v="4"/>
    <m/>
    <m/>
    <m/>
    <m/>
    <n v="1"/>
    <m/>
    <m/>
    <n v="3"/>
    <m/>
    <m/>
  </r>
  <r>
    <n v="80"/>
    <s v="29A"/>
    <s v="5b"/>
    <s v="Rød"/>
    <s v="Bruuns Berg"/>
    <s v="Thomas R"/>
    <d v="2024-09-20T00:00:00"/>
    <n v="161"/>
    <n v="5"/>
    <n v="1"/>
    <n v="13"/>
    <x v="0"/>
    <n v="10"/>
    <m/>
    <m/>
    <m/>
    <m/>
    <m/>
    <m/>
    <m/>
    <n v="2"/>
    <n v="2"/>
    <n v="6"/>
  </r>
  <r>
    <n v="81"/>
    <s v="29B"/>
    <s v="7a"/>
    <s v="Lilla"/>
    <s v="Bruuns Berg"/>
    <s v="Thomas R"/>
    <d v="2024-09-20T00:00:00"/>
    <n v="161"/>
    <n v="5"/>
    <n v="0"/>
    <n v="2"/>
    <x v="4"/>
    <n v="0"/>
    <m/>
    <m/>
    <m/>
    <m/>
    <m/>
    <m/>
    <m/>
    <m/>
    <m/>
    <m/>
  </r>
  <r>
    <n v="82"/>
    <s v="29C"/>
    <s v="5b"/>
    <s v="Mint"/>
    <s v="Bruuns Berg"/>
    <s v="Thomas R"/>
    <d v="2025-01-26T00:00:00"/>
    <n v="33"/>
    <n v="1"/>
    <n v="1"/>
    <n v="13"/>
    <x v="0"/>
    <n v="10"/>
    <n v="5"/>
    <m/>
    <m/>
    <m/>
    <m/>
    <m/>
    <m/>
    <n v="1"/>
    <n v="4"/>
    <m/>
  </r>
  <r>
    <n v="83"/>
    <s v="30A"/>
    <s v="7a+"/>
    <s v="Gul"/>
    <s v="Hvælving Vest"/>
    <s v="Anders V"/>
    <d v="2024-09-20T00:00:00"/>
    <n v="161"/>
    <n v="5"/>
    <n v="0"/>
    <n v="4"/>
    <x v="4"/>
    <n v="0"/>
    <m/>
    <m/>
    <m/>
    <m/>
    <m/>
    <m/>
    <m/>
    <m/>
    <m/>
    <m/>
  </r>
  <r>
    <n v="84"/>
    <s v="30B"/>
    <s v="5c+"/>
    <s v="Blå"/>
    <s v="Hvælving Vest"/>
    <s v="Thomas R"/>
    <d v="2024-09-20T00:00:00"/>
    <n v="161"/>
    <n v="5"/>
    <n v="1"/>
    <n v="4"/>
    <x v="1"/>
    <n v="26"/>
    <n v="5"/>
    <n v="2"/>
    <m/>
    <n v="4"/>
    <n v="1"/>
    <m/>
    <n v="4"/>
    <m/>
    <n v="6"/>
    <n v="4"/>
  </r>
  <r>
    <n v="85"/>
    <s v="31A"/>
    <s v="6c"/>
    <s v="Pink"/>
    <s v="Hvælving Vest"/>
    <s v="Vitus"/>
    <d v="2024-12-17T00:00:00"/>
    <n v="73"/>
    <n v="2"/>
    <n v="1"/>
    <n v="9"/>
    <x v="2"/>
    <n v="1"/>
    <m/>
    <m/>
    <m/>
    <m/>
    <m/>
    <m/>
    <m/>
    <m/>
    <m/>
    <n v="1"/>
  </r>
  <r>
    <n v="86"/>
    <s v="31B"/>
    <s v="6a"/>
    <s v="Rød"/>
    <s v="Hvælving Vest"/>
    <s v="Thomas R"/>
    <d v="2024-12-25T00:00:00"/>
    <n v="65"/>
    <n v="2"/>
    <n v="1"/>
    <n v="14"/>
    <x v="1"/>
    <n v="36"/>
    <n v="8"/>
    <n v="2"/>
    <n v="2"/>
    <n v="4"/>
    <m/>
    <m/>
    <n v="2"/>
    <n v="10"/>
    <n v="6"/>
    <n v="2"/>
  </r>
  <r>
    <n v="87"/>
    <s v="32A"/>
    <s v="6c"/>
    <s v="Hvid + WB"/>
    <s v="Hvælving Vest"/>
    <s v="Alfred"/>
    <d v="2024-09-20T00:00:00"/>
    <n v="161"/>
    <n v="5"/>
    <n v="0"/>
    <n v="9"/>
    <x v="4"/>
    <n v="0"/>
    <m/>
    <m/>
    <m/>
    <m/>
    <m/>
    <m/>
    <m/>
    <m/>
    <m/>
    <m/>
  </r>
  <r>
    <n v="88"/>
    <s v="32B"/>
    <s v="6b"/>
    <s v="Rød"/>
    <s v="Hvælving Vest"/>
    <s v="Anders V"/>
    <d v="2024-09-20T00:00:00"/>
    <n v="161"/>
    <n v="5"/>
    <n v="1"/>
    <n v="13"/>
    <x v="3"/>
    <n v="3"/>
    <m/>
    <m/>
    <m/>
    <n v="1"/>
    <n v="1"/>
    <m/>
    <m/>
    <m/>
    <n v="1"/>
    <m/>
  </r>
  <r>
    <n v="89"/>
    <s v="32C"/>
    <s v="5b+"/>
    <s v="Grøn"/>
    <s v="Hvælving Vest"/>
    <s v="Astrid"/>
    <d v="2024-12-16T00:00:00"/>
    <n v="74"/>
    <n v="2"/>
    <n v="1"/>
    <n v="6"/>
    <x v="1"/>
    <n v="12"/>
    <m/>
    <m/>
    <m/>
    <n v="1"/>
    <m/>
    <m/>
    <m/>
    <n v="9"/>
    <m/>
    <n v="2"/>
  </r>
  <r>
    <n v="90"/>
    <s v="33A"/>
    <s v="5a+"/>
    <s v="Sort"/>
    <s v="Kaminen"/>
    <s v="Thomas R"/>
    <d v="2024-12-13T00:00:00"/>
    <n v="77"/>
    <n v="3"/>
    <n v="1"/>
    <n v="1"/>
    <x v="1"/>
    <n v="41"/>
    <n v="14"/>
    <m/>
    <n v="2"/>
    <n v="3"/>
    <n v="1"/>
    <m/>
    <n v="3"/>
    <n v="9"/>
    <n v="6"/>
    <n v="3"/>
  </r>
  <r>
    <n v="91"/>
    <s v="34A"/>
    <s v="5c+"/>
    <s v="Gul"/>
    <s v="Diedren"/>
    <s v="?"/>
    <d v="2024-09-20T00:00:00"/>
    <n v="161"/>
    <n v="5"/>
    <n v="1"/>
    <n v="4"/>
    <x v="3"/>
    <n v="3"/>
    <m/>
    <n v="2"/>
    <m/>
    <m/>
    <m/>
    <m/>
    <m/>
    <n v="1"/>
    <m/>
    <m/>
  </r>
  <r>
    <n v="92"/>
    <s v="34B"/>
    <s v="5c"/>
    <s v="Hvid"/>
    <s v="Diedren"/>
    <s v="Astrid"/>
    <d v="2024-09-20T00:00:00"/>
    <n v="161"/>
    <n v="5"/>
    <n v="1"/>
    <n v="10"/>
    <x v="3"/>
    <n v="5"/>
    <m/>
    <n v="2"/>
    <m/>
    <m/>
    <n v="3"/>
    <m/>
    <m/>
    <m/>
    <m/>
    <m/>
  </r>
  <r>
    <n v="93"/>
    <s v="36A"/>
    <s v="6a"/>
    <s v="Grøn"/>
    <s v="Diedren"/>
    <s v="Victor"/>
    <d v="2024-09-20T00:00:00"/>
    <n v="161"/>
    <n v="5"/>
    <n v="1"/>
    <n v="14"/>
    <x v="3"/>
    <n v="3"/>
    <m/>
    <m/>
    <m/>
    <m/>
    <m/>
    <m/>
    <m/>
    <n v="1"/>
    <n v="2"/>
    <m/>
  </r>
  <r>
    <n v="94"/>
    <s v="36B"/>
    <s v="6a"/>
    <s v="Blå"/>
    <s v="Diedren"/>
    <s v="Tobias L"/>
    <d v="2024-12-16T00:00:00"/>
    <n v="74"/>
    <n v="2"/>
    <n v="1"/>
    <n v="14"/>
    <x v="3"/>
    <n v="5"/>
    <m/>
    <m/>
    <m/>
    <n v="1"/>
    <n v="1"/>
    <m/>
    <m/>
    <n v="1"/>
    <n v="2"/>
    <m/>
  </r>
  <r>
    <n v="95"/>
    <s v="36C"/>
    <s v="6b"/>
    <s v="Blå"/>
    <s v="Diedren"/>
    <s v="Tobias L"/>
    <d v="2024-12-16T00:00:00"/>
    <n v="74"/>
    <n v="2"/>
    <n v="1"/>
    <n v="13"/>
    <x v="3"/>
    <n v="2"/>
    <m/>
    <m/>
    <m/>
    <m/>
    <m/>
    <m/>
    <m/>
    <n v="2"/>
    <m/>
    <m/>
  </r>
  <r>
    <n v="96"/>
    <s v="37A"/>
    <s v="6a+"/>
    <s v="Pink"/>
    <s v="Diedren"/>
    <s v="Vitus"/>
    <d v="2024-09-20T00:00:00"/>
    <n v="161"/>
    <n v="5"/>
    <n v="1"/>
    <n v="10"/>
    <x v="1"/>
    <n v="12"/>
    <n v="3"/>
    <m/>
    <m/>
    <n v="2"/>
    <m/>
    <m/>
    <m/>
    <n v="1"/>
    <n v="6"/>
    <m/>
  </r>
  <r>
    <n v="97"/>
    <s v="37B"/>
    <s v="5b"/>
    <s v="Mint (sort tape)"/>
    <s v="Diedren"/>
    <s v="Kristoffer"/>
    <d v="2025-01-26T00:00:00"/>
    <n v="33"/>
    <n v="1"/>
    <n v="1"/>
    <n v="13"/>
    <x v="1"/>
    <n v="38"/>
    <n v="8"/>
    <m/>
    <n v="2"/>
    <n v="4"/>
    <n v="3"/>
    <m/>
    <m/>
    <n v="8"/>
    <n v="9"/>
    <n v="4"/>
  </r>
  <r>
    <n v="98"/>
    <s v="37C"/>
    <s v="5c"/>
    <s v="Mint (rød tape)"/>
    <s v="Diedren"/>
    <s v="Tobias L"/>
    <d v="2025-01-26T00:00:00"/>
    <n v="33"/>
    <n v="1"/>
    <n v="1"/>
    <n v="10"/>
    <x v="1"/>
    <n v="25"/>
    <n v="9"/>
    <m/>
    <m/>
    <n v="2"/>
    <n v="4"/>
    <n v="3"/>
    <m/>
    <n v="4"/>
    <n v="3"/>
    <m/>
  </r>
  <r>
    <n v="99"/>
    <s v="38A"/>
    <s v="5b"/>
    <s v="Gul"/>
    <s v="Diedren"/>
    <s v="Kasper S"/>
    <d v="2024-09-20T00:00:00"/>
    <n v="161"/>
    <n v="5"/>
    <n v="1"/>
    <n v="13"/>
    <x v="3"/>
    <n v="3"/>
    <n v="2"/>
    <m/>
    <m/>
    <n v="1"/>
    <m/>
    <m/>
    <m/>
    <m/>
    <m/>
    <m/>
  </r>
  <r>
    <n v="100"/>
    <s v="38B"/>
    <s v="6b"/>
    <s v="Rød"/>
    <s v="Diedren"/>
    <s v="Mikkel F"/>
    <d v="2024-11-02T00:00:00"/>
    <n v="118"/>
    <n v="4"/>
    <n v="0"/>
    <n v="13"/>
    <x v="4"/>
    <n v="0"/>
    <m/>
    <m/>
    <m/>
    <m/>
    <m/>
    <m/>
    <m/>
    <m/>
    <m/>
    <m/>
  </r>
  <r>
    <n v="101"/>
    <s v="38C"/>
    <s v="6b"/>
    <s v="Pink (grøn tape)"/>
    <s v="Det Nye Overhæng"/>
    <s v="Tobias B"/>
    <d v="2025-01-26T00:00:00"/>
    <n v="33"/>
    <n v="1"/>
    <n v="1"/>
    <n v="13"/>
    <x v="0"/>
    <n v="8"/>
    <n v="2"/>
    <m/>
    <m/>
    <n v="1"/>
    <m/>
    <m/>
    <m/>
    <m/>
    <n v="3"/>
    <n v="2"/>
  </r>
  <r>
    <n v="102"/>
    <s v="39A"/>
    <s v="6c"/>
    <s v="Sort (gul tape)"/>
    <s v="Det Nye Overhæng"/>
    <s v="Tobias B"/>
    <d v="2024-09-20T00:00:00"/>
    <n v="161"/>
    <n v="5"/>
    <n v="0"/>
    <n v="9"/>
    <x v="4"/>
    <n v="0"/>
    <m/>
    <m/>
    <m/>
    <m/>
    <m/>
    <m/>
    <m/>
    <m/>
    <m/>
    <m/>
  </r>
  <r>
    <n v="103"/>
    <s v="39B"/>
    <s v="6a"/>
    <s v="Sort (gul&amp;rød tape)"/>
    <s v="Det Nye Overhæng"/>
    <s v="Tobias B"/>
    <d v="2024-09-20T00:00:00"/>
    <n v="161"/>
    <n v="5"/>
    <n v="1"/>
    <n v="14"/>
    <x v="1"/>
    <n v="13"/>
    <n v="2"/>
    <n v="1"/>
    <m/>
    <n v="2"/>
    <n v="2"/>
    <m/>
    <m/>
    <n v="1"/>
    <n v="3"/>
    <n v="2"/>
  </r>
  <r>
    <n v="104"/>
    <s v="39C"/>
    <s v="6c+"/>
    <s v="Blå"/>
    <s v="Det Nye Overhæng"/>
    <s v="Vitus"/>
    <d v="2024-09-20T00:00:00"/>
    <n v="161"/>
    <n v="5"/>
    <n v="0"/>
    <n v="5"/>
    <x v="4"/>
    <n v="0"/>
    <m/>
    <m/>
    <m/>
    <m/>
    <m/>
    <m/>
    <m/>
    <m/>
    <m/>
    <m/>
  </r>
  <r>
    <n v="105"/>
    <s v="40A"/>
    <s v="7b"/>
    <s v="Rød"/>
    <s v="Det Nye Overhæng"/>
    <s v="Seno"/>
    <d v="2024-09-20T00:00:00"/>
    <n v="161"/>
    <n v="5"/>
    <n v="1"/>
    <n v="1"/>
    <x v="2"/>
    <n v="1"/>
    <m/>
    <m/>
    <m/>
    <m/>
    <m/>
    <m/>
    <n v="1"/>
    <m/>
    <m/>
    <m/>
  </r>
  <r>
    <n v="106"/>
    <s v="40B"/>
    <s v="7a"/>
    <s v="Grøn"/>
    <s v="Det Nye Overhæng"/>
    <s v="Kasper S"/>
    <d v="2024-09-20T00:00:00"/>
    <n v="161"/>
    <n v="5"/>
    <n v="1"/>
    <n v="2"/>
    <x v="3"/>
    <n v="3"/>
    <n v="1"/>
    <m/>
    <m/>
    <m/>
    <m/>
    <m/>
    <m/>
    <m/>
    <m/>
    <n v="2"/>
  </r>
  <r>
    <n v="107"/>
    <s v="41A"/>
    <s v="7b+"/>
    <s v="Sort"/>
    <s v="Det Nye Overhæng"/>
    <s v="Seno"/>
    <d v="2024-09-20T00:00:00"/>
    <n v="161"/>
    <n v="5"/>
    <n v="0"/>
    <n v="2"/>
    <x v="4"/>
    <n v="0"/>
    <m/>
    <m/>
    <m/>
    <m/>
    <m/>
    <m/>
    <m/>
    <m/>
    <m/>
    <m/>
  </r>
  <r>
    <n v="108"/>
    <s v="41B"/>
    <s v="7b+"/>
    <s v="Mint"/>
    <s v="Det Nye Overhæng"/>
    <s v="Kasper S"/>
    <d v="2025-01-26T00:00:00"/>
    <n v="33"/>
    <n v="1"/>
    <n v="1"/>
    <n v="2"/>
    <x v="3"/>
    <n v="2"/>
    <m/>
    <m/>
    <m/>
    <m/>
    <m/>
    <m/>
    <n v="1"/>
    <n v="1"/>
    <m/>
    <m/>
  </r>
  <r>
    <n v="109"/>
    <s v="42A"/>
    <s v="6b"/>
    <s v="Gul"/>
    <s v="Det Nye Overhæng"/>
    <s v="Tobias B"/>
    <d v="2024-11-02T00:00:00"/>
    <n v="118"/>
    <n v="4"/>
    <n v="1"/>
    <n v="13"/>
    <x v="3"/>
    <n v="4"/>
    <m/>
    <m/>
    <m/>
    <m/>
    <m/>
    <m/>
    <n v="1"/>
    <m/>
    <n v="1"/>
    <n v="2"/>
  </r>
  <r>
    <n v="110"/>
    <s v="42B"/>
    <s v="6c"/>
    <s v="Pink"/>
    <s v="Det Nye Overhæng"/>
    <s v="Mikkel F"/>
    <d v="2024-11-02T00:00:00"/>
    <n v="118"/>
    <n v="4"/>
    <n v="0"/>
    <n v="9"/>
    <x v="4"/>
    <n v="0"/>
    <m/>
    <m/>
    <m/>
    <m/>
    <m/>
    <m/>
    <m/>
    <m/>
    <m/>
    <m/>
  </r>
  <r>
    <n v="111"/>
    <s v="42 C"/>
    <s v="5b+"/>
    <s v="Blå"/>
    <s v="Det Nye Overhæng"/>
    <s v="Martin B"/>
    <d v="2024-12-15T00:00:00"/>
    <n v="75"/>
    <n v="3"/>
    <n v="1"/>
    <n v="6"/>
    <x v="0"/>
    <n v="6"/>
    <m/>
    <m/>
    <m/>
    <n v="3"/>
    <m/>
    <m/>
    <m/>
    <m/>
    <m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F8B695-4A42-4815-A8CC-D42765E885A0}" name="PivotTable7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Gradering">
  <location ref="U18:W42" firstHeaderRow="0" firstDataRow="1" firstDataCol="1"/>
  <pivotFields count="18">
    <pivotField showAll="0"/>
    <pivotField showAll="0"/>
    <pivotField axis="axisRow" showAll="0">
      <items count="24">
        <item x="17"/>
        <item x="18"/>
        <item x="14"/>
        <item x="7"/>
        <item x="20"/>
        <item x="1"/>
        <item x="10"/>
        <item x="6"/>
        <item x="8"/>
        <item x="4"/>
        <item x="2"/>
        <item x="0"/>
        <item x="9"/>
        <item x="12"/>
        <item x="3"/>
        <item x="5"/>
        <item x="13"/>
        <item x="19"/>
        <item x="11"/>
        <item x="21"/>
        <item x="22"/>
        <item x="16"/>
        <item x="15"/>
        <item t="default"/>
      </items>
    </pivotField>
    <pivotField dataField="1" showAll="0"/>
    <pivotField showAll="0"/>
    <pivotField showAll="0"/>
    <pivotField numFmtId="14" showAll="0"/>
    <pivotField numFmtId="1" showAll="0"/>
    <pivotField numFmtId="1" showAll="0"/>
    <pivotField dataField="1" showAll="0"/>
    <pivotField numFmtId="1" showAll="0"/>
    <pivotField showAll="0"/>
    <pivotField multipleItemSelectionAllowed="1" showAll="0"/>
    <pivotField showAll="0"/>
    <pivotField showAll="0"/>
    <pivotField showAll="0"/>
    <pivotField showAll="0"/>
    <pivotField showAll="0"/>
  </pivotFields>
  <rowFields count="1">
    <field x="2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Antal ruter" fld="3" subtotal="count" baseField="0" baseItem="0"/>
    <dataField name="Antal ruter klatret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A9C4FF-2B2F-4EFE-B64F-57976C59A813}" name="PivotTable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Vurdering og Grad">
  <location ref="N28:R145" firstHeaderRow="1" firstDataRow="1" firstDataCol="4"/>
  <pivotFields count="12">
    <pivotField name="Rute Nr" axis="axisRow" outline="0" showAll="0" defaultSubtotal="0">
      <items count="1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10"/>
        <item x="108"/>
        <item x="109"/>
      </items>
    </pivotField>
    <pivotField axis="axisRow" outline="0" showAll="0" defaultSubtotal="0">
      <items count="24">
        <item x="17"/>
        <item x="18"/>
        <item x="14"/>
        <item x="7"/>
        <item x="20"/>
        <item x="1"/>
        <item x="10"/>
        <item x="6"/>
        <item x="8"/>
        <item x="4"/>
        <item x="2"/>
        <item x="0"/>
        <item x="9"/>
        <item x="12"/>
        <item x="3"/>
        <item x="5"/>
        <item x="13"/>
        <item x="19"/>
        <item x="11"/>
        <item x="21"/>
        <item x="22"/>
        <item x="16"/>
        <item x="15"/>
        <item m="1" x="23"/>
      </items>
    </pivotField>
    <pivotField axis="axisRow" outline="0" multipleItemSelectionAllowed="1" showAll="0" defaultSubtotal="0">
      <items count="30">
        <item x="8"/>
        <item x="9"/>
        <item x="0"/>
        <item x="21"/>
        <item x="20"/>
        <item x="6"/>
        <item x="14"/>
        <item x="22"/>
        <item x="23"/>
        <item x="11"/>
        <item x="1"/>
        <item x="12"/>
        <item x="18"/>
        <item x="10"/>
        <item x="19"/>
        <item x="4"/>
        <item x="13"/>
        <item x="26"/>
        <item x="25"/>
        <item x="17"/>
        <item x="2"/>
        <item x="16"/>
        <item x="15"/>
        <item x="3"/>
        <item x="27"/>
        <item x="24"/>
        <item x="7"/>
        <item x="5"/>
        <item x="28"/>
        <item x="2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17">
        <item x="12"/>
        <item x="1"/>
        <item x="2"/>
        <item x="16"/>
        <item x="8"/>
        <item x="15"/>
        <item x="11"/>
        <item x="4"/>
        <item x="5"/>
        <item x="13"/>
        <item x="3"/>
        <item x="14"/>
        <item x="0"/>
        <item x="9"/>
        <item x="10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numFmtId="14" showAll="0"/>
    <pivotField numFmtId="1" showAll="0"/>
    <pivotField numFmtId="1" showAll="0">
      <items count="8">
        <item x="3"/>
        <item x="2"/>
        <item x="4"/>
        <item x="1"/>
        <item x="5"/>
        <item x="0"/>
        <item x="6"/>
        <item t="default"/>
      </items>
    </pivotField>
    <pivotField numFmtId="1" showAll="0"/>
    <pivotField numFmtId="1" showAll="0"/>
    <pivotField axis="axisRow" showAll="0">
      <items count="6">
        <item x="1"/>
        <item x="0"/>
        <item x="3"/>
        <item x="2"/>
        <item x="4"/>
        <item t="default"/>
      </items>
    </pivotField>
    <pivotField dataField="1" showAll="0"/>
  </pivotFields>
  <rowFields count="5">
    <field x="10"/>
    <field x="1"/>
    <field x="3"/>
    <field x="0"/>
    <field x="2"/>
  </rowFields>
  <rowItems count="117">
    <i>
      <x/>
    </i>
    <i r="1">
      <x/>
      <x v="14"/>
      <x v="67"/>
      <x v="26"/>
    </i>
    <i r="1">
      <x v="1"/>
      <x v="14"/>
      <x v="75"/>
      <x/>
    </i>
    <i r="1">
      <x v="2"/>
      <x v="14"/>
      <x v="66"/>
      <x v="5"/>
    </i>
    <i r="2">
      <x v="16"/>
      <x v="46"/>
      <x v="5"/>
    </i>
    <i r="1">
      <x v="4"/>
      <x v="11"/>
      <x v="89"/>
      <x v="27"/>
    </i>
    <i r="1">
      <x v="5"/>
      <x v="1"/>
      <x v="17"/>
      <x v="5"/>
    </i>
    <i r="2">
      <x v="2"/>
      <x v="25"/>
      <x v="9"/>
    </i>
    <i r="2">
      <x v="4"/>
      <x v="50"/>
      <x v="2"/>
    </i>
    <i r="2">
      <x v="5"/>
      <x v="96"/>
      <x v="18"/>
    </i>
    <i r="2">
      <x v="12"/>
      <x v="1"/>
      <x v="10"/>
    </i>
    <i r="3">
      <x v="4"/>
      <x v="15"/>
    </i>
    <i r="2">
      <x v="14"/>
      <x v="69"/>
      <x v="2"/>
    </i>
    <i r="2">
      <x v="15"/>
      <x v="40"/>
      <x v="5"/>
    </i>
    <i r="1">
      <x v="6"/>
      <x v="1"/>
      <x v="18"/>
      <x v="23"/>
    </i>
    <i r="2">
      <x v="6"/>
      <x v="77"/>
      <x v="20"/>
    </i>
    <i r="2">
      <x v="8"/>
      <x v="31"/>
      <x v="15"/>
    </i>
    <i r="2">
      <x v="9"/>
      <x v="88"/>
      <x v="2"/>
    </i>
    <i r="1">
      <x v="7"/>
      <x v="5"/>
      <x v="97"/>
      <x v="17"/>
    </i>
    <i r="2">
      <x v="7"/>
      <x v="32"/>
      <x v="5"/>
    </i>
    <i r="2">
      <x v="16"/>
      <x v="43"/>
      <x v="2"/>
    </i>
    <i r="1">
      <x v="8"/>
      <x v="1"/>
      <x v="15"/>
      <x v="10"/>
    </i>
    <i r="2">
      <x v="9"/>
      <x v="83"/>
      <x/>
    </i>
    <i r="1">
      <x v="10"/>
      <x v="3"/>
      <x v="102"/>
      <x v="29"/>
    </i>
    <i r="2">
      <x v="8"/>
      <x v="30"/>
      <x v="5"/>
    </i>
    <i r="2">
      <x v="9"/>
      <x v="85"/>
      <x v="26"/>
    </i>
    <i r="2">
      <x v="12"/>
      <x v="2"/>
      <x v="20"/>
    </i>
    <i r="3">
      <x v="7"/>
      <x v="10"/>
    </i>
    <i r="2">
      <x v="14"/>
      <x v="68"/>
      <x v="15"/>
    </i>
    <i r="2">
      <x v="15"/>
      <x v="35"/>
      <x v="2"/>
    </i>
    <i r="3">
      <x v="39"/>
      <x v="23"/>
    </i>
    <i r="1">
      <x v="11"/>
      <x v="4"/>
      <x v="57"/>
      <x v="21"/>
    </i>
    <i r="2">
      <x v="5"/>
      <x v="95"/>
      <x v="23"/>
    </i>
    <i r="2">
      <x v="13"/>
      <x v="65"/>
      <x v="3"/>
    </i>
    <i r="1">
      <x v="12"/>
      <x v="16"/>
      <x v="45"/>
      <x v="16"/>
    </i>
    <i>
      <x v="1"/>
    </i>
    <i r="1">
      <x v="3"/>
      <x v="1"/>
      <x v="10"/>
      <x/>
    </i>
    <i r="1">
      <x v="5"/>
      <x/>
      <x v="79"/>
      <x v="26"/>
    </i>
    <i r="3">
      <x v="81"/>
      <x v="15"/>
    </i>
    <i r="2">
      <x v="16"/>
      <x v="42"/>
      <x v="26"/>
    </i>
    <i r="1">
      <x v="6"/>
      <x v="3"/>
      <x v="108"/>
      <x/>
    </i>
    <i r="2">
      <x v="7"/>
      <x v="29"/>
      <x v="20"/>
    </i>
    <i r="1">
      <x v="7"/>
      <x v="2"/>
      <x v="24"/>
      <x v="13"/>
    </i>
    <i r="2">
      <x v="12"/>
      <x v="8"/>
      <x v="26"/>
    </i>
    <i r="1">
      <x v="8"/>
      <x v="14"/>
      <x v="72"/>
      <x v="7"/>
    </i>
    <i r="1">
      <x v="10"/>
      <x v="7"/>
      <x v="33"/>
      <x/>
    </i>
    <i r="2">
      <x v="14"/>
      <x v="70"/>
      <x/>
    </i>
    <i r="3">
      <x v="71"/>
      <x v="20"/>
    </i>
    <i r="3">
      <x v="76"/>
      <x v="27"/>
    </i>
    <i r="1">
      <x v="11"/>
      <x v="1"/>
      <x v="11"/>
      <x v="27"/>
    </i>
    <i r="3">
      <x v="14"/>
      <x v="1"/>
    </i>
    <i r="2">
      <x v="4"/>
      <x v="53"/>
      <x v="6"/>
    </i>
    <i r="2">
      <x v="7"/>
      <x v="34"/>
      <x v="11"/>
    </i>
    <i r="2">
      <x v="12"/>
      <x/>
      <x v="2"/>
    </i>
    <i r="2">
      <x v="13"/>
      <x v="62"/>
      <x v="27"/>
    </i>
    <i r="1">
      <x v="12"/>
      <x v="1"/>
      <x v="16"/>
      <x v="15"/>
    </i>
    <i r="2">
      <x v="3"/>
      <x v="100"/>
      <x v="24"/>
    </i>
    <i r="2">
      <x v="10"/>
      <x v="28"/>
      <x v="2"/>
    </i>
    <i r="1">
      <x v="14"/>
      <x v="15"/>
      <x v="37"/>
      <x/>
    </i>
    <i>
      <x v="2"/>
    </i>
    <i r="1">
      <x v="5"/>
      <x v="4"/>
      <x v="56"/>
      <x v="22"/>
    </i>
    <i r="2">
      <x v="5"/>
      <x v="98"/>
      <x v="5"/>
    </i>
    <i r="1">
      <x v="7"/>
      <x v="2"/>
      <x v="23"/>
      <x v="2"/>
    </i>
    <i r="2">
      <x v="5"/>
      <x v="91"/>
      <x v="10"/>
    </i>
    <i r="2">
      <x v="13"/>
      <x v="60"/>
      <x v="12"/>
    </i>
    <i r="3">
      <x v="64"/>
      <x v="4"/>
    </i>
    <i r="1">
      <x v="8"/>
      <x v="5"/>
      <x v="90"/>
      <x v="5"/>
    </i>
    <i r="1">
      <x v="10"/>
      <x v="5"/>
      <x v="92"/>
      <x v="2"/>
    </i>
    <i r="3">
      <x v="93"/>
      <x/>
    </i>
    <i r="1">
      <x v="11"/>
      <x v="12"/>
      <x v="9"/>
      <x v="2"/>
    </i>
    <i r="1">
      <x v="12"/>
      <x v="2"/>
      <x v="20"/>
      <x/>
    </i>
    <i r="2">
      <x v="3"/>
      <x v="109"/>
      <x v="5"/>
    </i>
    <i r="2">
      <x v="5"/>
      <x v="94"/>
      <x/>
    </i>
    <i r="2">
      <x v="6"/>
      <x v="78"/>
      <x/>
    </i>
    <i r="2">
      <x v="9"/>
      <x v="87"/>
      <x v="26"/>
    </i>
    <i r="2">
      <x v="14"/>
      <x v="73"/>
      <x v="8"/>
    </i>
    <i r="1">
      <x v="13"/>
      <x v="4"/>
      <x v="55"/>
      <x v="23"/>
    </i>
    <i r="2">
      <x v="16"/>
      <x v="44"/>
      <x v="20"/>
    </i>
    <i r="1">
      <x v="14"/>
      <x v="2"/>
      <x v="21"/>
      <x v="5"/>
    </i>
    <i r="1">
      <x v="15"/>
      <x v="12"/>
      <x v="6"/>
      <x v="5"/>
    </i>
    <i r="1">
      <x v="17"/>
      <x v="3"/>
      <x v="105"/>
      <x v="2"/>
    </i>
    <i r="1">
      <x v="18"/>
      <x v="15"/>
      <x v="38"/>
      <x v="26"/>
    </i>
    <i r="1">
      <x v="20"/>
      <x v="3"/>
      <x v="107"/>
      <x v="15"/>
    </i>
    <i>
      <x v="3"/>
    </i>
    <i r="1">
      <x v="2"/>
      <x v="13"/>
      <x v="61"/>
      <x v="14"/>
    </i>
    <i r="1">
      <x v="7"/>
      <x v="13"/>
      <x v="63"/>
      <x v="5"/>
    </i>
    <i r="1">
      <x v="9"/>
      <x v="12"/>
      <x v="5"/>
      <x v="27"/>
    </i>
    <i r="2">
      <x v="16"/>
      <x v="47"/>
      <x v="15"/>
    </i>
    <i r="1">
      <x v="12"/>
      <x v="2"/>
      <x v="19"/>
      <x v="26"/>
    </i>
    <i r="1">
      <x v="13"/>
      <x v="4"/>
      <x v="58"/>
      <x v="19"/>
    </i>
    <i r="2">
      <x v="10"/>
      <x v="26"/>
      <x/>
    </i>
    <i r="1">
      <x v="14"/>
      <x v="1"/>
      <x v="12"/>
      <x v="23"/>
    </i>
    <i r="2">
      <x v="9"/>
      <x v="84"/>
      <x v="23"/>
    </i>
    <i r="2">
      <x v="12"/>
      <x v="3"/>
      <x v="23"/>
    </i>
    <i r="2">
      <x v="15"/>
      <x v="36"/>
      <x v="13"/>
    </i>
    <i r="1">
      <x v="15"/>
      <x v="4"/>
      <x v="48"/>
      <x/>
    </i>
    <i r="1">
      <x v="16"/>
      <x v="4"/>
      <x v="54"/>
      <x v="15"/>
    </i>
    <i r="2">
      <x v="15"/>
      <x v="41"/>
      <x v="27"/>
    </i>
    <i r="1">
      <x v="18"/>
      <x v="2"/>
      <x v="22"/>
      <x v="15"/>
    </i>
    <i r="1">
      <x v="19"/>
      <x v="3"/>
      <x v="104"/>
      <x v="26"/>
    </i>
    <i r="1">
      <x v="21"/>
      <x v="4"/>
      <x v="52"/>
      <x v="13"/>
    </i>
    <i r="1">
      <x v="22"/>
      <x v="4"/>
      <x v="49"/>
      <x v="1"/>
    </i>
    <i>
      <x v="4"/>
    </i>
    <i r="1">
      <x v="12"/>
      <x v="5"/>
      <x v="99"/>
      <x v="26"/>
    </i>
    <i r="2">
      <x v="14"/>
      <x v="74"/>
      <x v="25"/>
    </i>
    <i r="1">
      <x v="13"/>
      <x v="10"/>
      <x v="27"/>
      <x v="26"/>
    </i>
    <i r="1">
      <x v="14"/>
      <x v="3"/>
      <x v="101"/>
      <x v="28"/>
    </i>
    <i r="3">
      <x v="110"/>
      <x v="23"/>
    </i>
    <i r="2">
      <x v="9"/>
      <x v="86"/>
      <x v="11"/>
    </i>
    <i r="1">
      <x v="15"/>
      <x v="1"/>
      <x v="13"/>
      <x/>
    </i>
    <i r="2">
      <x v="3"/>
      <x v="103"/>
      <x/>
    </i>
    <i r="2">
      <x v="13"/>
      <x v="59"/>
      <x v="2"/>
    </i>
    <i r="1">
      <x v="17"/>
      <x/>
      <x v="80"/>
      <x v="13"/>
    </i>
    <i r="1">
      <x v="18"/>
      <x v="4"/>
      <x v="51"/>
      <x v="26"/>
    </i>
    <i r="2">
      <x v="9"/>
      <x v="82"/>
      <x v="5"/>
    </i>
    <i r="1">
      <x v="20"/>
      <x v="3"/>
      <x v="106"/>
      <x v="27"/>
    </i>
    <i t="grand">
      <x/>
    </i>
  </rowItems>
  <colItems count="1">
    <i/>
  </colItems>
  <dataFields count="1">
    <dataField name="Antal besøg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756577-9CA1-487B-B3F6-3EA3B80D5BC9}" name="PivotTable3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Klatreområde">
  <location ref="K4:M22" firstHeaderRow="0" firstDataRow="1" firstDataCol="1"/>
  <pivotFields count="14">
    <pivotField showAll="0"/>
    <pivotField showAll="0"/>
    <pivotField showAll="0"/>
    <pivotField dataField="1" showAll="0"/>
    <pivotField axis="axisRow" showAll="0">
      <items count="18">
        <item x="12"/>
        <item x="1"/>
        <item x="2"/>
        <item x="16"/>
        <item x="8"/>
        <item x="15"/>
        <item x="11"/>
        <item x="4"/>
        <item x="5"/>
        <item x="13"/>
        <item x="3"/>
        <item x="14"/>
        <item x="0"/>
        <item x="9"/>
        <item x="10"/>
        <item x="6"/>
        <item x="7"/>
        <item t="default"/>
      </items>
    </pivotField>
    <pivotField showAll="0"/>
    <pivotField showAll="0"/>
    <pivotField numFmtId="1" showAll="0"/>
    <pivotField numFmtId="1" showAll="0"/>
    <pivotField numFmtId="1" showAll="0"/>
    <pivotField numFmtId="1" showAll="0"/>
    <pivotField showAll="0"/>
    <pivotField dataField="1" showAll="0"/>
    <pivotField showAll="0"/>
  </pivotFields>
  <rowFields count="1">
    <field x="4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Antal besøg" fld="12" baseField="0" baseItem="0"/>
    <dataField name="Antal Ruter" fld="3" subtotal="count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B40C58-4748-4BDD-9B7F-36A654E3A811}" name="PivotTable5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Alder i Måneder">
  <location ref="U5:W12" firstHeaderRow="0" firstDataRow="1" firstDataCol="1" rowPageCount="1" colPageCount="1"/>
  <pivotFields count="17">
    <pivotField showAll="0"/>
    <pivotField showAll="0"/>
    <pivotField dataField="1" showAll="0"/>
    <pivotField showAll="0"/>
    <pivotField showAll="0"/>
    <pivotField numFmtId="14" showAll="0"/>
    <pivotField numFmtId="1" showAll="0"/>
    <pivotField axis="axisRow" numFmtId="1" showAll="0" sortType="ascending">
      <items count="35">
        <item x="3"/>
        <item m="1" x="12"/>
        <item m="1" x="18"/>
        <item m="1" x="11"/>
        <item m="1" x="10"/>
        <item x="2"/>
        <item m="1" x="27"/>
        <item m="1" x="14"/>
        <item m="1" x="26"/>
        <item x="4"/>
        <item m="1" x="22"/>
        <item m="1" x="31"/>
        <item m="1" x="32"/>
        <item m="1" x="33"/>
        <item m="1" x="17"/>
        <item m="1" x="30"/>
        <item x="1"/>
        <item m="1" x="9"/>
        <item m="1" x="19"/>
        <item m="1" x="16"/>
        <item x="5"/>
        <item m="1" x="24"/>
        <item m="1" x="21"/>
        <item m="1" x="20"/>
        <item m="1" x="25"/>
        <item m="1" x="13"/>
        <item m="1" x="23"/>
        <item x="0"/>
        <item m="1" x="8"/>
        <item m="1" x="28"/>
        <item m="1" x="29"/>
        <item x="6"/>
        <item m="1" x="7"/>
        <item m="1" x="15"/>
        <item t="default"/>
      </items>
    </pivotField>
    <pivotField numFmtId="1" showAll="0"/>
    <pivotField numFmtId="1" showAll="0"/>
    <pivotField showAll="0"/>
    <pivotField axis="axisPage" dataField="1" multipleItemSelectionAllowed="1" showAll="0">
      <items count="40">
        <item h="1" x="12"/>
        <item x="3"/>
        <item x="11"/>
        <item x="8"/>
        <item x="5"/>
        <item x="23"/>
        <item x="7"/>
        <item x="0"/>
        <item x="9"/>
        <item x="21"/>
        <item x="10"/>
        <item x="6"/>
        <item x="18"/>
        <item x="32"/>
        <item x="20"/>
        <item x="2"/>
        <item x="13"/>
        <item x="17"/>
        <item x="22"/>
        <item x="25"/>
        <item x="1"/>
        <item x="16"/>
        <item m="1" x="35"/>
        <item m="1" x="33"/>
        <item x="19"/>
        <item x="4"/>
        <item m="1" x="37"/>
        <item m="1" x="38"/>
        <item x="31"/>
        <item m="1" x="34"/>
        <item x="15"/>
        <item m="1" x="36"/>
        <item x="30"/>
        <item x="14"/>
        <item x="24"/>
        <item x="26"/>
        <item x="27"/>
        <item x="28"/>
        <item x="29"/>
        <item t="default"/>
      </items>
    </pivotField>
    <pivotField showAll="0"/>
    <pivotField showAll="0"/>
    <pivotField showAll="0"/>
    <pivotField showAll="0"/>
    <pivotField showAll="0"/>
  </pivotFields>
  <rowFields count="1">
    <field x="7"/>
  </rowFields>
  <rowItems count="7">
    <i>
      <x/>
    </i>
    <i>
      <x v="5"/>
    </i>
    <i>
      <x v="9"/>
    </i>
    <i>
      <x v="16"/>
    </i>
    <i>
      <x v="20"/>
    </i>
    <i>
      <x v="27"/>
    </i>
    <i t="grand">
      <x/>
    </i>
  </rowItems>
  <colFields count="1">
    <field x="-2"/>
  </colFields>
  <colItems count="2">
    <i>
      <x/>
    </i>
    <i i="1">
      <x v="1"/>
    </i>
  </colItems>
  <pageFields count="1">
    <pageField fld="11" hier="-1"/>
  </pageFields>
  <dataFields count="2">
    <dataField name="Antal besøg" fld="11" baseField="0" baseItem="0"/>
    <dataField name="Antal Rute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2C15A4-00F0-40B6-A2A8-62231FE77B27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Rutebygger">
  <location ref="F4:H37" firstHeaderRow="0" firstDataRow="1" firstDataCol="1"/>
  <pivotFields count="14">
    <pivotField showAll="0"/>
    <pivotField showAll="0"/>
    <pivotField showAll="0"/>
    <pivotField dataField="1" showAll="0"/>
    <pivotField showAll="0"/>
    <pivotField axis="axisRow" showAll="0" sortType="ascending">
      <items count="34">
        <item x="30"/>
        <item x="19"/>
        <item m="1" x="32"/>
        <item x="10"/>
        <item x="18"/>
        <item x="12"/>
        <item x="7"/>
        <item x="29"/>
        <item x="15"/>
        <item x="21"/>
        <item x="28"/>
        <item x="20"/>
        <item x="23"/>
        <item x="22"/>
        <item x="1"/>
        <item x="26"/>
        <item x="14"/>
        <item x="4"/>
        <item x="25"/>
        <item x="6"/>
        <item x="11"/>
        <item x="0"/>
        <item x="31"/>
        <item x="3"/>
        <item x="16"/>
        <item x="8"/>
        <item x="27"/>
        <item x="17"/>
        <item x="13"/>
        <item x="24"/>
        <item x="5"/>
        <item x="9"/>
        <item x="2"/>
        <item t="default"/>
      </items>
    </pivotField>
    <pivotField showAll="0"/>
    <pivotField numFmtId="1" showAll="0"/>
    <pivotField numFmtId="1" showAll="0"/>
    <pivotField numFmtId="1" showAll="0"/>
    <pivotField numFmtId="1" showAll="0"/>
    <pivotField showAll="0"/>
    <pivotField dataField="1" showAll="0"/>
    <pivotField showAll="0"/>
  </pivotFields>
  <rowFields count="1">
    <field x="5"/>
  </rowFields>
  <rowItems count="33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2">
    <i>
      <x/>
    </i>
    <i i="1">
      <x v="1"/>
    </i>
  </colItems>
  <dataFields count="2">
    <dataField name="Antal besøg" fld="12" baseField="5" baseItem="0"/>
    <dataField name="Antal ruter" fld="3" subtotal="count" baseField="5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71A612-BE41-4C09-A610-F531434AA50E}" name="PivotTable9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Vurdering">
  <location ref="K25:L31" firstHeaderRow="1" firstDataRow="1" firstDataCol="1"/>
  <pivotFields count="23">
    <pivotField showAll="0"/>
    <pivotField showAll="0"/>
    <pivotField showAll="0"/>
    <pivotField dataField="1" showAll="0"/>
    <pivotField showAll="0"/>
    <pivotField showAll="0"/>
    <pivotField numFmtId="14" showAll="0"/>
    <pivotField numFmtId="1" showAll="0"/>
    <pivotField numFmtId="1" showAll="0"/>
    <pivotField numFmtId="1" showAll="0"/>
    <pivotField numFmtId="1" showAll="0"/>
    <pivotField axis="axisRow" showAll="0">
      <items count="6">
        <item x="1"/>
        <item x="0"/>
        <item x="3"/>
        <item x="2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Antal ruter" fld="3" subtotal="count" baseField="1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922742-EB0F-4933-879B-0D0E61BCB42A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Antal Besøg">
  <location ref="Z4:AE116" firstHeaderRow="1" firstDataRow="1" firstDataCol="6"/>
  <pivotFields count="12">
    <pivotField name="Rute" axis="axisRow" outline="0" showAll="0" sortType="descending" defaultSubtotal="0">
      <items count="111">
        <item x="109"/>
        <item x="108"/>
        <item x="110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24">
        <item x="17"/>
        <item x="18"/>
        <item x="14"/>
        <item x="7"/>
        <item x="20"/>
        <item x="1"/>
        <item x="10"/>
        <item x="6"/>
        <item x="8"/>
        <item x="4"/>
        <item x="2"/>
        <item x="0"/>
        <item x="9"/>
        <item x="12"/>
        <item x="3"/>
        <item x="5"/>
        <item x="13"/>
        <item x="19"/>
        <item x="11"/>
        <item x="21"/>
        <item x="22"/>
        <item x="16"/>
        <item x="15"/>
        <item m="1" x="23"/>
      </items>
    </pivotField>
    <pivotField axis="axisRow" outline="0" showAll="0" defaultSubtotal="0">
      <items count="30">
        <item x="8"/>
        <item x="9"/>
        <item x="0"/>
        <item x="21"/>
        <item x="20"/>
        <item x="6"/>
        <item x="14"/>
        <item x="22"/>
        <item x="23"/>
        <item x="11"/>
        <item x="1"/>
        <item x="12"/>
        <item x="18"/>
        <item x="10"/>
        <item x="19"/>
        <item x="4"/>
        <item x="13"/>
        <item x="26"/>
        <item x="25"/>
        <item x="17"/>
        <item x="2"/>
        <item x="16"/>
        <item x="15"/>
        <item x="3"/>
        <item x="27"/>
        <item x="24"/>
        <item x="7"/>
        <item x="5"/>
        <item x="28"/>
        <item x="29"/>
      </items>
    </pivotField>
    <pivotField axis="axisRow" outline="0" showAll="0" defaultSubtotal="0">
      <items count="17">
        <item x="12"/>
        <item x="1"/>
        <item x="2"/>
        <item x="16"/>
        <item x="8"/>
        <item x="15"/>
        <item x="11"/>
        <item x="4"/>
        <item x="5"/>
        <item x="13"/>
        <item x="3"/>
        <item x="14"/>
        <item x="0"/>
        <item x="9"/>
        <item x="10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32">
        <item x="30"/>
        <item x="19"/>
        <item x="10"/>
        <item x="18"/>
        <item x="12"/>
        <item x="7"/>
        <item x="29"/>
        <item x="15"/>
        <item x="21"/>
        <item x="20"/>
        <item x="23"/>
        <item x="22"/>
        <item x="1"/>
        <item x="26"/>
        <item x="14"/>
        <item x="4"/>
        <item x="25"/>
        <item x="6"/>
        <item x="11"/>
        <item x="0"/>
        <item x="31"/>
        <item x="3"/>
        <item x="16"/>
        <item x="8"/>
        <item x="27"/>
        <item x="17"/>
        <item x="13"/>
        <item x="24"/>
        <item x="5"/>
        <item x="9"/>
        <item x="2"/>
        <item x="28"/>
      </items>
    </pivotField>
    <pivotField numFmtId="14" showAll="0"/>
    <pivotField numFmtId="1" showAll="0"/>
    <pivotField numFmtId="1" showAll="0"/>
    <pivotField numFmtId="1" showAll="0"/>
    <pivotField numFmtId="1" showAll="0"/>
    <pivotField showAll="0"/>
    <pivotField axis="axisRow" outline="0" multipleItemSelectionAllowed="1" showAll="0" sortType="descending" defaultSubtotal="0">
      <items count="39">
        <item x="14"/>
        <item x="26"/>
        <item m="1" x="34"/>
        <item x="29"/>
        <item x="30"/>
        <item m="1" x="35"/>
        <item x="28"/>
        <item m="1" x="36"/>
        <item m="1" x="38"/>
        <item x="24"/>
        <item m="1" x="37"/>
        <item x="4"/>
        <item x="27"/>
        <item x="31"/>
        <item x="15"/>
        <item x="16"/>
        <item m="1" x="33"/>
        <item x="19"/>
        <item x="25"/>
        <item x="1"/>
        <item x="22"/>
        <item x="17"/>
        <item x="13"/>
        <item x="2"/>
        <item x="20"/>
        <item x="32"/>
        <item x="18"/>
        <item x="6"/>
        <item x="10"/>
        <item x="21"/>
        <item x="9"/>
        <item x="0"/>
        <item x="7"/>
        <item x="23"/>
        <item x="5"/>
        <item x="8"/>
        <item x="11"/>
        <item x="3"/>
        <item x="12"/>
      </items>
    </pivotField>
  </pivotFields>
  <rowFields count="6">
    <field x="11"/>
    <field x="3"/>
    <field x="0"/>
    <field x="2"/>
    <field x="1"/>
    <field x="4"/>
  </rowFields>
  <rowItems count="112">
    <i>
      <x/>
      <x v="1"/>
      <x v="93"/>
      <x v="5"/>
      <x v="5"/>
      <x v="30"/>
    </i>
    <i>
      <x v="1"/>
      <x v="14"/>
      <x v="35"/>
      <x/>
      <x v="1"/>
      <x v="14"/>
    </i>
    <i>
      <x v="3"/>
      <x v="11"/>
      <x v="21"/>
      <x v="27"/>
      <x v="4"/>
      <x v="26"/>
    </i>
    <i>
      <x v="4"/>
      <x v="5"/>
      <x v="14"/>
      <x v="18"/>
      <x v="5"/>
      <x v="14"/>
    </i>
    <i>
      <x v="6"/>
      <x v="9"/>
      <x v="25"/>
      <x v="26"/>
      <x v="10"/>
      <x v="26"/>
    </i>
    <i>
      <x v="9"/>
      <x v="16"/>
      <x v="64"/>
      <x v="5"/>
      <x v="2"/>
      <x v="10"/>
    </i>
    <i>
      <x v="11"/>
      <x v="12"/>
      <x v="106"/>
      <x v="15"/>
      <x v="5"/>
      <x v="21"/>
    </i>
    <i>
      <x v="12"/>
      <x v="9"/>
      <x v="27"/>
      <x/>
      <x v="8"/>
      <x v="26"/>
    </i>
    <i>
      <x v="13"/>
      <x v="5"/>
      <x v="13"/>
      <x v="17"/>
      <x v="7"/>
      <x v="28"/>
    </i>
    <i>
      <x v="14"/>
      <x v="1"/>
      <x v="92"/>
      <x v="23"/>
      <x v="6"/>
      <x v="18"/>
    </i>
    <i r="1">
      <x v="4"/>
      <x v="60"/>
      <x v="2"/>
      <x v="5"/>
      <x v="27"/>
    </i>
    <i>
      <x v="15"/>
      <x v="2"/>
      <x v="85"/>
      <x v="9"/>
      <x v="5"/>
      <x v="26"/>
    </i>
    <i r="1">
      <x v="14"/>
      <x v="41"/>
      <x v="2"/>
      <x v="5"/>
      <x v="3"/>
    </i>
    <i r="2">
      <x v="44"/>
      <x v="5"/>
      <x v="2"/>
      <x v="21"/>
    </i>
    <i>
      <x v="17"/>
      <x v="15"/>
      <x v="75"/>
      <x v="2"/>
      <x v="10"/>
      <x v="12"/>
    </i>
    <i>
      <x v="18"/>
      <x v="14"/>
      <x v="42"/>
      <x v="15"/>
      <x v="10"/>
      <x v="30"/>
    </i>
    <i>
      <x v="19"/>
      <x v="12"/>
      <x v="109"/>
      <x v="10"/>
      <x v="5"/>
      <x v="19"/>
    </i>
    <i r="1">
      <x v="15"/>
      <x v="70"/>
      <x v="5"/>
      <x v="5"/>
      <x v="18"/>
    </i>
    <i>
      <x v="20"/>
      <x v="6"/>
      <x v="33"/>
      <x v="20"/>
      <x v="6"/>
      <x v="26"/>
    </i>
    <i r="1">
      <x v="14"/>
      <x v="43"/>
      <x v="26"/>
      <x/>
      <x v="12"/>
    </i>
    <i r="1">
      <x v="16"/>
      <x v="67"/>
      <x v="2"/>
      <x v="7"/>
      <x v="8"/>
    </i>
    <i>
      <x v="21"/>
      <x v="8"/>
      <x v="79"/>
      <x v="15"/>
      <x v="6"/>
      <x v="5"/>
    </i>
    <i>
      <x v="22"/>
      <x v="1"/>
      <x v="95"/>
      <x v="10"/>
      <x v="8"/>
      <x v="29"/>
    </i>
    <i r="1">
      <x v="8"/>
      <x v="80"/>
      <x v="5"/>
      <x v="10"/>
      <x v="22"/>
    </i>
    <i>
      <x v="23"/>
      <x v="12"/>
      <x v="108"/>
      <x v="20"/>
      <x v="10"/>
      <x v="12"/>
    </i>
    <i r="1">
      <x v="16"/>
      <x v="65"/>
      <x v="16"/>
      <x v="12"/>
      <x v="11"/>
    </i>
    <i>
      <x v="24"/>
      <x v="15"/>
      <x v="71"/>
      <x v="23"/>
      <x v="10"/>
      <x v="28"/>
    </i>
    <i>
      <x v="25"/>
      <x v="3"/>
      <x v="8"/>
      <x v="29"/>
      <x v="10"/>
      <x v="27"/>
    </i>
    <i>
      <x v="26"/>
      <x v="5"/>
      <x v="15"/>
      <x v="23"/>
      <x v="11"/>
      <x v="30"/>
    </i>
    <i r="1">
      <x v="7"/>
      <x v="78"/>
      <x v="5"/>
      <x v="7"/>
      <x v="7"/>
    </i>
    <i r="1">
      <x v="9"/>
      <x v="22"/>
      <x v="2"/>
      <x v="6"/>
      <x v="5"/>
    </i>
    <i>
      <x v="27"/>
      <x v="4"/>
      <x v="53"/>
      <x v="21"/>
      <x v="11"/>
      <x v="23"/>
    </i>
    <i r="1">
      <x v="12"/>
      <x v="103"/>
      <x v="10"/>
      <x v="10"/>
      <x v="15"/>
    </i>
    <i r="1">
      <x v="13"/>
      <x v="45"/>
      <x v="3"/>
      <x v="11"/>
      <x v="1"/>
    </i>
    <i>
      <x v="28"/>
      <x/>
      <x v="29"/>
      <x v="15"/>
      <x v="5"/>
      <x v="26"/>
    </i>
    <i r="2">
      <x v="31"/>
      <x v="26"/>
      <x v="5"/>
      <x v="26"/>
    </i>
    <i r="1">
      <x v="1"/>
      <x v="99"/>
      <x v="27"/>
      <x v="11"/>
      <x v="30"/>
    </i>
    <i r="1">
      <x v="14"/>
      <x v="39"/>
      <x v="20"/>
      <x v="10"/>
      <x v="30"/>
    </i>
    <i>
      <x v="29"/>
      <x v="13"/>
      <x v="48"/>
      <x v="27"/>
      <x v="11"/>
      <x v="13"/>
    </i>
    <i r="1">
      <x v="14"/>
      <x v="38"/>
      <x v="7"/>
      <x v="8"/>
      <x v="6"/>
    </i>
    <i r="1">
      <x v="16"/>
      <x v="68"/>
      <x v="26"/>
      <x v="5"/>
      <x v="9"/>
    </i>
    <i>
      <x v="30"/>
      <x v="1"/>
      <x v="100"/>
      <x/>
      <x v="3"/>
      <x v="5"/>
    </i>
    <i r="1">
      <x v="3"/>
      <x v="10"/>
      <x v="24"/>
      <x v="12"/>
      <x v="27"/>
    </i>
    <i r="1">
      <x v="4"/>
      <x v="57"/>
      <x v="6"/>
      <x v="11"/>
      <x v="28"/>
    </i>
    <i r="1">
      <x v="7"/>
      <x v="76"/>
      <x v="11"/>
      <x v="11"/>
      <x v="3"/>
    </i>
    <i r="2">
      <x v="81"/>
      <x v="20"/>
      <x v="6"/>
      <x v="7"/>
    </i>
    <i r="1">
      <x v="14"/>
      <x v="40"/>
      <x/>
      <x v="10"/>
      <x v="21"/>
    </i>
    <i>
      <x v="31"/>
      <x v="7"/>
      <x v="77"/>
      <x/>
      <x v="10"/>
      <x v="25"/>
    </i>
    <i r="1">
      <x v="10"/>
      <x v="82"/>
      <x v="2"/>
      <x v="12"/>
      <x v="26"/>
    </i>
    <i r="1">
      <x v="12"/>
      <x v="110"/>
      <x v="2"/>
      <x v="11"/>
      <x v="19"/>
    </i>
    <i r="1">
      <x v="14"/>
      <x v="34"/>
      <x v="27"/>
      <x v="10"/>
      <x v="13"/>
    </i>
    <i r="1">
      <x v="15"/>
      <x v="73"/>
      <x/>
      <x v="14"/>
      <x v="30"/>
    </i>
    <i>
      <x v="32"/>
      <x v="1"/>
      <x v="94"/>
      <x v="15"/>
      <x v="12"/>
      <x v="2"/>
    </i>
    <i r="2">
      <x v="96"/>
      <x v="1"/>
      <x v="11"/>
      <x v="23"/>
    </i>
    <i r="1">
      <x v="2"/>
      <x v="86"/>
      <x v="13"/>
      <x v="7"/>
      <x v="14"/>
    </i>
    <i r="1">
      <x v="3"/>
      <x v="2"/>
      <x/>
      <x v="6"/>
      <x v="19"/>
    </i>
    <i r="1">
      <x v="12"/>
      <x v="102"/>
      <x v="26"/>
      <x v="7"/>
      <x v="28"/>
    </i>
    <i>
      <x v="33"/>
      <x v="5"/>
      <x v="17"/>
      <x/>
      <x v="10"/>
      <x v="28"/>
    </i>
    <i r="2">
      <x v="19"/>
      <x v="10"/>
      <x v="7"/>
      <x v="5"/>
    </i>
    <i r="1">
      <x v="16"/>
      <x v="66"/>
      <x v="20"/>
      <x v="13"/>
      <x v="30"/>
    </i>
    <i>
      <x v="34"/>
      <x v="2"/>
      <x v="87"/>
      <x v="2"/>
      <x v="7"/>
      <x v="26"/>
    </i>
    <i r="2">
      <x v="90"/>
      <x/>
      <x v="12"/>
      <x v="4"/>
    </i>
    <i r="1">
      <x v="3"/>
      <x v="1"/>
      <x v="5"/>
      <x v="12"/>
      <x v="27"/>
    </i>
    <i r="1">
      <x v="4"/>
      <x v="54"/>
      <x v="22"/>
      <x v="5"/>
      <x v="23"/>
    </i>
    <i r="1">
      <x v="6"/>
      <x v="32"/>
      <x/>
      <x v="12"/>
      <x v="26"/>
    </i>
    <i r="1">
      <x v="12"/>
      <x v="104"/>
      <x v="5"/>
      <x v="15"/>
      <x v="30"/>
    </i>
    <i r="1">
      <x v="13"/>
      <x v="50"/>
      <x v="12"/>
      <x v="7"/>
      <x v="26"/>
    </i>
    <i>
      <x v="35"/>
      <x v="2"/>
      <x v="89"/>
      <x v="5"/>
      <x v="14"/>
      <x v="26"/>
    </i>
    <i r="1">
      <x v="3"/>
      <x v="5"/>
      <x v="2"/>
      <x v="17"/>
      <x v="12"/>
    </i>
    <i r="1">
      <x v="5"/>
      <x v="12"/>
      <x v="5"/>
      <x v="5"/>
      <x v="12"/>
    </i>
    <i r="2">
      <x v="18"/>
      <x v="2"/>
      <x v="10"/>
      <x v="29"/>
    </i>
    <i r="2">
      <x v="20"/>
      <x v="5"/>
      <x v="8"/>
      <x/>
    </i>
    <i r="1">
      <x v="9"/>
      <x v="23"/>
      <x v="26"/>
      <x v="12"/>
      <x v="2"/>
    </i>
    <i r="1">
      <x v="12"/>
      <x v="101"/>
      <x v="2"/>
      <x v="11"/>
      <x v="17"/>
    </i>
    <i r="1">
      <x v="13"/>
      <x v="46"/>
      <x v="4"/>
      <x v="7"/>
      <x v="31"/>
    </i>
    <i r="1">
      <x v="14"/>
      <x v="37"/>
      <x v="8"/>
      <x v="12"/>
      <x v="6"/>
    </i>
    <i r="1">
      <x v="15"/>
      <x v="72"/>
      <x v="26"/>
      <x v="18"/>
      <x v="1"/>
    </i>
    <i>
      <x v="36"/>
      <x v="1"/>
      <x v="98"/>
      <x v="23"/>
      <x v="14"/>
      <x v="12"/>
    </i>
    <i r="1">
      <x v="2"/>
      <x v="91"/>
      <x v="26"/>
      <x v="12"/>
      <x v="2"/>
    </i>
    <i r="1">
      <x v="3"/>
      <x v="3"/>
      <x v="15"/>
      <x v="20"/>
      <x v="12"/>
    </i>
    <i r="1">
      <x v="4"/>
      <x v="55"/>
      <x v="23"/>
      <x v="13"/>
      <x v="30"/>
    </i>
    <i r="1">
      <x v="5"/>
      <x v="16"/>
      <x/>
      <x v="12"/>
      <x v="28"/>
    </i>
    <i r="1">
      <x v="13"/>
      <x v="47"/>
      <x v="5"/>
      <x v="7"/>
      <x v="24"/>
    </i>
    <i r="2">
      <x v="49"/>
      <x v="14"/>
      <x v="2"/>
      <x v="28"/>
    </i>
    <i r="1">
      <x v="15"/>
      <x v="74"/>
      <x v="13"/>
      <x v="14"/>
      <x v="1"/>
    </i>
    <i>
      <x v="37"/>
      <x v="3"/>
      <x v="6"/>
      <x v="26"/>
      <x v="19"/>
      <x v="23"/>
    </i>
    <i r="1">
      <x v="4"/>
      <x v="52"/>
      <x v="19"/>
      <x v="13"/>
      <x v="1"/>
    </i>
    <i r="2">
      <x v="62"/>
      <x/>
      <x v="15"/>
      <x v="23"/>
    </i>
    <i r="1">
      <x v="9"/>
      <x v="26"/>
      <x v="23"/>
      <x v="14"/>
      <x v="30"/>
    </i>
    <i r="1">
      <x v="10"/>
      <x v="84"/>
      <x/>
      <x v="13"/>
      <x v="28"/>
    </i>
    <i r="1">
      <x v="12"/>
      <x v="105"/>
      <x v="27"/>
      <x v="9"/>
      <x v="21"/>
    </i>
    <i r="2">
      <x v="107"/>
      <x v="23"/>
      <x v="14"/>
      <x v="30"/>
    </i>
    <i>
      <x v="38"/>
      <x/>
      <x v="30"/>
      <x v="13"/>
      <x v="17"/>
      <x v="26"/>
    </i>
    <i r="1">
      <x v="1"/>
      <x v="97"/>
      <x/>
      <x v="15"/>
      <x v="12"/>
    </i>
    <i r="1">
      <x v="2"/>
      <x v="88"/>
      <x v="15"/>
      <x v="18"/>
      <x v="30"/>
    </i>
    <i r="1">
      <x v="3"/>
      <x/>
      <x v="23"/>
      <x v="14"/>
      <x v="20"/>
    </i>
    <i r="2">
      <x v="4"/>
      <x v="27"/>
      <x v="20"/>
      <x v="23"/>
    </i>
    <i r="2">
      <x v="7"/>
      <x/>
      <x v="15"/>
      <x v="30"/>
    </i>
    <i r="2">
      <x v="9"/>
      <x v="28"/>
      <x v="14"/>
      <x v="27"/>
    </i>
    <i r="1">
      <x v="4"/>
      <x v="56"/>
      <x v="15"/>
      <x v="16"/>
      <x v="1"/>
    </i>
    <i r="2">
      <x v="58"/>
      <x v="13"/>
      <x v="21"/>
      <x v="4"/>
    </i>
    <i r="2">
      <x v="59"/>
      <x v="26"/>
      <x v="18"/>
      <x v="16"/>
    </i>
    <i r="2">
      <x v="61"/>
      <x v="1"/>
      <x v="22"/>
      <x v="4"/>
    </i>
    <i r="1">
      <x v="5"/>
      <x v="11"/>
      <x v="26"/>
      <x v="12"/>
      <x v="20"/>
    </i>
    <i r="1">
      <x v="9"/>
      <x v="24"/>
      <x v="11"/>
      <x v="14"/>
      <x v="1"/>
    </i>
    <i r="2">
      <x v="28"/>
      <x v="5"/>
      <x v="18"/>
      <x v="2"/>
    </i>
    <i r="1">
      <x v="10"/>
      <x v="83"/>
      <x v="26"/>
      <x v="13"/>
      <x v="17"/>
    </i>
    <i r="1">
      <x v="13"/>
      <x v="51"/>
      <x v="2"/>
      <x v="15"/>
      <x v="26"/>
    </i>
    <i r="1">
      <x v="14"/>
      <x v="36"/>
      <x v="25"/>
      <x v="12"/>
      <x v="6"/>
    </i>
    <i r="1">
      <x v="15"/>
      <x v="69"/>
      <x v="27"/>
      <x v="16"/>
      <x v="30"/>
    </i>
    <i r="1">
      <x v="16"/>
      <x v="63"/>
      <x v="15"/>
      <x v="9"/>
      <x v="3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BCE338-E701-44CD-BAFC-C769DEBBEE17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værhedsgrad">
  <location ref="A4:C28" firstHeaderRow="0" firstDataRow="1" firstDataCol="1"/>
  <pivotFields count="12">
    <pivotField showAll="0"/>
    <pivotField axis="axisRow" showAll="0" sortType="ascending">
      <items count="25">
        <item x="17"/>
        <item x="18"/>
        <item x="14"/>
        <item x="7"/>
        <item x="20"/>
        <item x="1"/>
        <item x="10"/>
        <item x="6"/>
        <item x="8"/>
        <item x="4"/>
        <item x="2"/>
        <item x="0"/>
        <item x="9"/>
        <item x="12"/>
        <item x="3"/>
        <item x="5"/>
        <item x="13"/>
        <item x="19"/>
        <item x="11"/>
        <item x="21"/>
        <item x="22"/>
        <item x="16"/>
        <item x="15"/>
        <item m="1" x="23"/>
        <item t="default"/>
      </items>
    </pivotField>
    <pivotField dataField="1" showAll="0"/>
    <pivotField showAll="0"/>
    <pivotField showAll="0"/>
    <pivotField showAll="0"/>
    <pivotField numFmtId="1" showAll="0"/>
    <pivotField numFmtId="1" showAll="0"/>
    <pivotField numFmtId="1" showAll="0"/>
    <pivotField numFmtId="1" showAll="0"/>
    <pivotField showAll="0"/>
    <pivotField dataField="1"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Antal besøg" fld="11" baseField="1" baseItem="0"/>
    <dataField name="Antal Ruter" fld="2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CAF5ED-61CF-4432-8B0A-73D0CF2AA54D}" name="PivotTable4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værhedsgrad">
  <location ref="P5:R26" firstHeaderRow="0" firstDataRow="1" firstDataCol="1" rowPageCount="1" colPageCount="1"/>
  <pivotFields count="15">
    <pivotField showAll="0"/>
    <pivotField showAll="0"/>
    <pivotField axis="axisRow" showAll="0">
      <items count="24">
        <item x="17"/>
        <item x="18"/>
        <item x="14"/>
        <item x="7"/>
        <item x="20"/>
        <item x="1"/>
        <item x="10"/>
        <item x="6"/>
        <item x="8"/>
        <item x="4"/>
        <item x="2"/>
        <item x="0"/>
        <item x="9"/>
        <item x="12"/>
        <item x="3"/>
        <item x="5"/>
        <item x="13"/>
        <item x="19"/>
        <item x="11"/>
        <item x="21"/>
        <item x="22"/>
        <item x="16"/>
        <item x="15"/>
        <item t="default"/>
      </items>
    </pivotField>
    <pivotField dataField="1" showAll="0"/>
    <pivotField showAll="0"/>
    <pivotField showAll="0"/>
    <pivotField showAll="0"/>
    <pivotField numFmtId="1" showAll="0"/>
    <pivotField numFmtId="1" showAll="0"/>
    <pivotField numFmtId="1" showAll="0"/>
    <pivotField numFmtId="1" showAll="0"/>
    <pivotField showAll="0"/>
    <pivotField axis="axisPage" dataField="1" multipleItemSelectionAllowed="1" showAll="0">
      <items count="40">
        <item h="1" x="12"/>
        <item x="3"/>
        <item x="11"/>
        <item x="8"/>
        <item x="5"/>
        <item x="23"/>
        <item x="7"/>
        <item x="0"/>
        <item x="9"/>
        <item x="21"/>
        <item x="10"/>
        <item x="18"/>
        <item x="20"/>
        <item x="6"/>
        <item x="2"/>
        <item x="22"/>
        <item x="32"/>
        <item x="13"/>
        <item x="25"/>
        <item x="17"/>
        <item x="1"/>
        <item x="16"/>
        <item m="1" x="35"/>
        <item m="1" x="33"/>
        <item x="19"/>
        <item x="4"/>
        <item h="1" m="1" x="37"/>
        <item h="1" m="1" x="38"/>
        <item x="31"/>
        <item m="1" x="34"/>
        <item x="15"/>
        <item m="1" x="36"/>
        <item x="30"/>
        <item x="14"/>
        <item x="24"/>
        <item x="26"/>
        <item x="27"/>
        <item x="28"/>
        <item x="29"/>
        <item t="default"/>
      </items>
    </pivotField>
    <pivotField showAll="0"/>
    <pivotField showAll="0"/>
  </pivotFields>
  <rowFields count="1"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pageFields count="1">
    <pageField fld="12" hier="-1"/>
  </pageFields>
  <dataFields count="2">
    <dataField name="Antal besøg" fld="12" baseField="0" baseItem="0"/>
    <dataField name="Antal Ruter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customProperty" Target="../customProperty3.bin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D26D-58E6-4B13-B3DA-2DFBBC0E86E2}">
  <dimension ref="A1:W116"/>
  <sheetViews>
    <sheetView tabSelected="1" zoomScale="90" zoomScaleNormal="9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RowHeight="15" x14ac:dyDescent="0.25"/>
  <cols>
    <col min="1" max="1" width="4.42578125" bestFit="1" customWidth="1"/>
    <col min="2" max="2" width="9" bestFit="1" customWidth="1"/>
    <col min="3" max="3" width="9.7109375" bestFit="1" customWidth="1"/>
    <col min="4" max="4" width="19.7109375" bestFit="1" customWidth="1"/>
    <col min="5" max="5" width="24.140625" bestFit="1" customWidth="1"/>
    <col min="6" max="6" width="12.5703125" bestFit="1" customWidth="1"/>
    <col min="7" max="7" width="11.28515625" bestFit="1" customWidth="1"/>
    <col min="8" max="12" width="10.5703125" customWidth="1"/>
    <col min="13" max="13" width="15.140625" bestFit="1" customWidth="1"/>
    <col min="14" max="14" width="7.42578125" bestFit="1" customWidth="1"/>
    <col min="15" max="15" width="8.7109375" bestFit="1" customWidth="1"/>
    <col min="17" max="17" width="10.7109375" bestFit="1" customWidth="1"/>
    <col min="18" max="18" width="12.140625" bestFit="1" customWidth="1"/>
  </cols>
  <sheetData>
    <row r="1" spans="1:23" x14ac:dyDescent="0.25">
      <c r="E1" s="1" t="s">
        <v>225</v>
      </c>
      <c r="F1" s="1"/>
      <c r="G1" s="1"/>
      <c r="H1" s="1"/>
      <c r="I1" s="1"/>
      <c r="J1" s="1"/>
      <c r="K1" s="1"/>
      <c r="L1" s="1"/>
      <c r="M1">
        <f>SUM(N1:X1)</f>
        <v>186</v>
      </c>
      <c r="N1">
        <v>31</v>
      </c>
      <c r="O1">
        <v>6</v>
      </c>
      <c r="P1">
        <v>4</v>
      </c>
      <c r="Q1">
        <v>15</v>
      </c>
      <c r="R1">
        <v>14</v>
      </c>
      <c r="S1">
        <v>6</v>
      </c>
      <c r="T1">
        <v>11</v>
      </c>
      <c r="U1">
        <v>43</v>
      </c>
      <c r="V1">
        <v>33</v>
      </c>
      <c r="W1">
        <v>23</v>
      </c>
    </row>
    <row r="2" spans="1:23" x14ac:dyDescent="0.25">
      <c r="E2" s="1" t="s">
        <v>226</v>
      </c>
      <c r="F2" s="1"/>
      <c r="G2" s="1"/>
      <c r="H2" s="1"/>
      <c r="I2" s="1"/>
      <c r="J2" s="1"/>
      <c r="K2" s="1"/>
      <c r="L2" s="1"/>
      <c r="M2">
        <f>SUM(N2:X2)</f>
        <v>1018</v>
      </c>
      <c r="N2">
        <f>SUM(N6:N116)</f>
        <v>241</v>
      </c>
      <c r="O2">
        <f t="shared" ref="O2:R2" si="0">SUM(O6:O116)</f>
        <v>21</v>
      </c>
      <c r="P2">
        <f t="shared" si="0"/>
        <v>27</v>
      </c>
      <c r="Q2">
        <f t="shared" si="0"/>
        <v>62</v>
      </c>
      <c r="R2">
        <f t="shared" si="0"/>
        <v>84</v>
      </c>
      <c r="S2">
        <f t="shared" ref="S2:T2" si="1">SUM(S6:S116)</f>
        <v>16</v>
      </c>
      <c r="T2">
        <f t="shared" si="1"/>
        <v>33</v>
      </c>
      <c r="U2">
        <f t="shared" ref="U2:V2" si="2">SUM(U6:U116)</f>
        <v>240</v>
      </c>
      <c r="V2">
        <f t="shared" si="2"/>
        <v>191</v>
      </c>
      <c r="W2">
        <f t="shared" ref="W2" si="3">SUM(W6:W116)</f>
        <v>103</v>
      </c>
    </row>
    <row r="3" spans="1:23" x14ac:dyDescent="0.25">
      <c r="E3" s="1" t="s">
        <v>227</v>
      </c>
      <c r="F3" s="1"/>
      <c r="G3" s="1"/>
      <c r="H3" s="1"/>
      <c r="I3" s="1"/>
      <c r="J3" s="1"/>
      <c r="K3" s="1"/>
      <c r="L3" s="1"/>
      <c r="M3" s="2">
        <f t="shared" ref="M3:R3" si="4">M2/M1</f>
        <v>5.4731182795698921</v>
      </c>
      <c r="N3" s="2">
        <f t="shared" si="4"/>
        <v>7.774193548387097</v>
      </c>
      <c r="O3" s="2">
        <f t="shared" si="4"/>
        <v>3.5</v>
      </c>
      <c r="P3" s="2">
        <f t="shared" si="4"/>
        <v>6.75</v>
      </c>
      <c r="Q3" s="2">
        <f t="shared" si="4"/>
        <v>4.1333333333333337</v>
      </c>
      <c r="R3" s="2">
        <f t="shared" si="4"/>
        <v>6</v>
      </c>
      <c r="S3" s="2">
        <f t="shared" ref="S3:T3" si="5">S2/S1</f>
        <v>2.6666666666666665</v>
      </c>
      <c r="T3" s="2">
        <f t="shared" si="5"/>
        <v>3</v>
      </c>
      <c r="U3" s="2">
        <f t="shared" ref="U3:V3" si="6">U2/U1</f>
        <v>5.5813953488372094</v>
      </c>
      <c r="V3" s="2">
        <f t="shared" si="6"/>
        <v>5.7878787878787881</v>
      </c>
      <c r="W3" s="2">
        <f t="shared" ref="W3" si="7">W2/W1</f>
        <v>4.4782608695652177</v>
      </c>
    </row>
    <row r="4" spans="1:23" x14ac:dyDescent="0.25">
      <c r="E4" s="1" t="s">
        <v>251</v>
      </c>
      <c r="F4" s="1"/>
      <c r="G4" s="1"/>
      <c r="H4" s="1"/>
      <c r="I4" s="1"/>
      <c r="J4" s="1"/>
      <c r="K4" s="1"/>
      <c r="L4" s="1"/>
      <c r="M4" s="11">
        <f>COUNTIF(M6:M116,"&gt;0")</f>
        <v>92</v>
      </c>
      <c r="N4" s="11">
        <f>COUNTIF(N6:N116,"&gt;0")</f>
        <v>53</v>
      </c>
      <c r="O4" s="11">
        <f t="shared" ref="O4:U4" si="8">COUNTIF(O6:O116,"&gt;0")</f>
        <v>11</v>
      </c>
      <c r="P4" s="11">
        <f t="shared" si="8"/>
        <v>13</v>
      </c>
      <c r="Q4" s="11">
        <f t="shared" si="8"/>
        <v>27</v>
      </c>
      <c r="R4" s="11">
        <f t="shared" si="8"/>
        <v>32</v>
      </c>
      <c r="S4" s="11">
        <f t="shared" si="8"/>
        <v>7</v>
      </c>
      <c r="T4" s="11">
        <f t="shared" si="8"/>
        <v>15</v>
      </c>
      <c r="U4" s="11">
        <f t="shared" si="8"/>
        <v>63</v>
      </c>
      <c r="V4" s="11">
        <f t="shared" ref="V4:W4" si="9">COUNTIF(V6:V116,"&gt;0")</f>
        <v>62</v>
      </c>
      <c r="W4" s="11">
        <f t="shared" si="9"/>
        <v>39</v>
      </c>
    </row>
    <row r="5" spans="1:23" x14ac:dyDescent="0.25">
      <c r="A5" t="s">
        <v>180</v>
      </c>
      <c r="B5" t="s">
        <v>179</v>
      </c>
      <c r="C5" t="s">
        <v>0</v>
      </c>
      <c r="D5" t="s">
        <v>8</v>
      </c>
      <c r="E5" t="s">
        <v>14</v>
      </c>
      <c r="F5" t="s">
        <v>181</v>
      </c>
      <c r="G5" t="s">
        <v>215</v>
      </c>
      <c r="H5" t="s">
        <v>238</v>
      </c>
      <c r="I5" t="s">
        <v>239</v>
      </c>
      <c r="J5" t="s">
        <v>242</v>
      </c>
      <c r="K5" t="s">
        <v>257</v>
      </c>
      <c r="L5" t="s">
        <v>256</v>
      </c>
      <c r="M5" t="s">
        <v>224</v>
      </c>
      <c r="N5" t="s">
        <v>223</v>
      </c>
      <c r="O5" t="s">
        <v>222</v>
      </c>
      <c r="P5" t="s">
        <v>231</v>
      </c>
      <c r="Q5" t="s">
        <v>234</v>
      </c>
      <c r="R5" t="s">
        <v>258</v>
      </c>
      <c r="S5" t="s">
        <v>248</v>
      </c>
      <c r="T5" t="s">
        <v>249</v>
      </c>
      <c r="U5" t="s">
        <v>250</v>
      </c>
      <c r="V5" t="s">
        <v>253</v>
      </c>
      <c r="W5" t="s">
        <v>255</v>
      </c>
    </row>
    <row r="6" spans="1:23" x14ac:dyDescent="0.25">
      <c r="A6">
        <v>1</v>
      </c>
      <c r="B6" t="s">
        <v>77</v>
      </c>
      <c r="C6" t="s">
        <v>34</v>
      </c>
      <c r="D6" t="s">
        <v>11</v>
      </c>
      <c r="E6" t="s">
        <v>28</v>
      </c>
      <c r="F6" t="s">
        <v>182</v>
      </c>
      <c r="G6" s="12">
        <v>45555</v>
      </c>
      <c r="H6" s="7">
        <f ca="1">TODAY()-G6</f>
        <v>161</v>
      </c>
      <c r="I6" s="7">
        <f ca="1">ROUND(H6/30,0)</f>
        <v>5</v>
      </c>
      <c r="J6" s="7">
        <f>IF(M6&gt;0,1,0)</f>
        <v>1</v>
      </c>
      <c r="K6" s="7">
        <f>COUNTIF($C$6:$C$116,C6)</f>
        <v>10</v>
      </c>
      <c r="L6" s="7" t="str">
        <f>IF(M6/$M$2&gt;0.01,"A",IF(M6/$M$2&gt;0.005,"B",IF(M6/$M$2&gt;0.002,"C",IF(M6/$M$2&gt;0.001,IF(I6&lt;3,"C","D"),IF(M6/$M$2&gt;0,"D",IF(I6&lt;2,"D",IF(K6=1,"D","E")))))))</f>
        <v>B</v>
      </c>
      <c r="M6">
        <f>SUM(N6:X6)</f>
        <v>7</v>
      </c>
      <c r="N6">
        <v>4</v>
      </c>
      <c r="R6">
        <v>2</v>
      </c>
      <c r="U6">
        <v>1</v>
      </c>
    </row>
    <row r="7" spans="1:23" x14ac:dyDescent="0.25">
      <c r="A7">
        <v>2</v>
      </c>
      <c r="B7" t="s">
        <v>78</v>
      </c>
      <c r="C7" t="s">
        <v>1</v>
      </c>
      <c r="D7" t="s">
        <v>20</v>
      </c>
      <c r="E7" t="s">
        <v>28</v>
      </c>
      <c r="F7" t="s">
        <v>182</v>
      </c>
      <c r="G7" s="12">
        <v>45619</v>
      </c>
      <c r="H7" s="7">
        <f t="shared" ref="H7:H70" ca="1" si="10">TODAY()-G7</f>
        <v>97</v>
      </c>
      <c r="I7" s="7">
        <f t="shared" ref="I7:I70" ca="1" si="11">ROUND(H7/30,0)</f>
        <v>3</v>
      </c>
      <c r="J7" s="7">
        <f t="shared" ref="J7:J70" si="12">IF(M7&gt;0,1,0)</f>
        <v>1</v>
      </c>
      <c r="K7" s="7">
        <f t="shared" ref="K7:K70" si="13">COUNTIF($C$6:$C$116,C7)</f>
        <v>13</v>
      </c>
      <c r="L7" s="7" t="str">
        <f t="shared" ref="L7:L70" si="14">IF(M7/$M$2&gt;0.01,"A",IF(M7/$M$2&gt;0.005,"B",IF(M7/$M$2&gt;0.002,"C",IF(M7/$M$2&gt;0.001,IF(I7&lt;3,"C","D"),IF(M7/$M$2&gt;0,"D",IF(I7&lt;2,"D",IF(K7=1,"D","E")))))))</f>
        <v>A</v>
      </c>
      <c r="M7">
        <f t="shared" ref="M7:M73" si="15">SUM(N7:X7)</f>
        <v>19</v>
      </c>
      <c r="N7">
        <v>6</v>
      </c>
      <c r="R7">
        <v>4</v>
      </c>
      <c r="U7">
        <v>6</v>
      </c>
      <c r="V7">
        <v>1</v>
      </c>
      <c r="W7">
        <v>2</v>
      </c>
    </row>
    <row r="8" spans="1:23" x14ac:dyDescent="0.25">
      <c r="A8">
        <v>3</v>
      </c>
      <c r="B8" t="s">
        <v>79</v>
      </c>
      <c r="C8" t="s">
        <v>26</v>
      </c>
      <c r="D8" t="s">
        <v>37</v>
      </c>
      <c r="E8" t="s">
        <v>28</v>
      </c>
      <c r="F8" t="s">
        <v>183</v>
      </c>
      <c r="G8" s="12">
        <v>45555</v>
      </c>
      <c r="H8" s="7">
        <f t="shared" ca="1" si="10"/>
        <v>161</v>
      </c>
      <c r="I8" s="7">
        <f t="shared" ca="1" si="11"/>
        <v>5</v>
      </c>
      <c r="J8" s="7">
        <f t="shared" si="12"/>
        <v>1</v>
      </c>
      <c r="K8" s="7">
        <f t="shared" si="13"/>
        <v>14</v>
      </c>
      <c r="L8" s="7" t="str">
        <f t="shared" si="14"/>
        <v>A</v>
      </c>
      <c r="M8">
        <f t="shared" si="15"/>
        <v>15</v>
      </c>
      <c r="N8">
        <v>6</v>
      </c>
      <c r="Q8">
        <v>1</v>
      </c>
      <c r="R8">
        <v>4</v>
      </c>
      <c r="U8">
        <v>4</v>
      </c>
    </row>
    <row r="9" spans="1:23" x14ac:dyDescent="0.25">
      <c r="A9">
        <v>4</v>
      </c>
      <c r="B9" t="s">
        <v>92</v>
      </c>
      <c r="C9" t="s">
        <v>93</v>
      </c>
      <c r="D9" t="s">
        <v>22</v>
      </c>
      <c r="E9" t="s">
        <v>28</v>
      </c>
      <c r="F9" t="s">
        <v>194</v>
      </c>
      <c r="G9" s="12">
        <v>45619</v>
      </c>
      <c r="H9" s="7">
        <f t="shared" ca="1" si="10"/>
        <v>97</v>
      </c>
      <c r="I9" s="7">
        <f t="shared" ca="1" si="11"/>
        <v>3</v>
      </c>
      <c r="J9" s="7">
        <f t="shared" si="12"/>
        <v>1</v>
      </c>
      <c r="K9" s="7">
        <f t="shared" si="13"/>
        <v>9</v>
      </c>
      <c r="L9" s="7" t="str">
        <f t="shared" si="14"/>
        <v>D</v>
      </c>
      <c r="M9">
        <f t="shared" si="15"/>
        <v>1</v>
      </c>
      <c r="W9">
        <v>1</v>
      </c>
    </row>
    <row r="10" spans="1:23" x14ac:dyDescent="0.25">
      <c r="A10">
        <v>5</v>
      </c>
      <c r="B10" t="s">
        <v>80</v>
      </c>
      <c r="C10" t="s">
        <v>1</v>
      </c>
      <c r="D10" t="s">
        <v>9</v>
      </c>
      <c r="E10" t="s">
        <v>28</v>
      </c>
      <c r="F10" t="s">
        <v>185</v>
      </c>
      <c r="G10" s="12">
        <v>45683</v>
      </c>
      <c r="H10" s="7">
        <f t="shared" ca="1" si="10"/>
        <v>33</v>
      </c>
      <c r="I10" s="7">
        <f t="shared" ca="1" si="11"/>
        <v>1</v>
      </c>
      <c r="J10" s="7">
        <f t="shared" si="12"/>
        <v>1</v>
      </c>
      <c r="K10" s="7">
        <f t="shared" si="13"/>
        <v>13</v>
      </c>
      <c r="L10" s="7" t="str">
        <f t="shared" si="14"/>
        <v>A</v>
      </c>
      <c r="M10">
        <f t="shared" si="15"/>
        <v>27</v>
      </c>
      <c r="N10">
        <v>3</v>
      </c>
      <c r="P10">
        <v>3</v>
      </c>
      <c r="Q10">
        <v>1</v>
      </c>
      <c r="R10">
        <v>4</v>
      </c>
      <c r="T10">
        <v>2</v>
      </c>
      <c r="U10">
        <v>7</v>
      </c>
      <c r="V10">
        <v>2</v>
      </c>
      <c r="W10">
        <v>5</v>
      </c>
    </row>
    <row r="11" spans="1:23" x14ac:dyDescent="0.25">
      <c r="A11">
        <v>6</v>
      </c>
      <c r="B11" t="s">
        <v>120</v>
      </c>
      <c r="C11" t="s">
        <v>121</v>
      </c>
      <c r="D11" t="s">
        <v>10</v>
      </c>
      <c r="E11" t="s">
        <v>28</v>
      </c>
      <c r="F11" t="s">
        <v>185</v>
      </c>
      <c r="G11" s="12">
        <v>45689</v>
      </c>
      <c r="H11" s="7">
        <f t="shared" ca="1" si="10"/>
        <v>27</v>
      </c>
      <c r="I11" s="7">
        <f t="shared" ca="1" si="11"/>
        <v>1</v>
      </c>
      <c r="J11" s="7">
        <f t="shared" si="12"/>
        <v>1</v>
      </c>
      <c r="K11" s="7">
        <f t="shared" si="13"/>
        <v>38</v>
      </c>
      <c r="L11" s="7" t="str">
        <f t="shared" si="14"/>
        <v>D</v>
      </c>
      <c r="M11">
        <f t="shared" si="15"/>
        <v>1</v>
      </c>
      <c r="U11">
        <v>1</v>
      </c>
    </row>
    <row r="12" spans="1:23" x14ac:dyDescent="0.25">
      <c r="A12">
        <v>7</v>
      </c>
      <c r="B12" t="s">
        <v>233</v>
      </c>
      <c r="C12" t="s">
        <v>76</v>
      </c>
      <c r="D12" t="s">
        <v>12</v>
      </c>
      <c r="E12" t="s">
        <v>28</v>
      </c>
      <c r="F12" t="s">
        <v>194</v>
      </c>
      <c r="G12" s="12">
        <v>45707</v>
      </c>
      <c r="H12" s="7">
        <f t="shared" ca="1" si="10"/>
        <v>9</v>
      </c>
      <c r="I12" s="7">
        <f t="shared" ca="1" si="11"/>
        <v>0</v>
      </c>
      <c r="J12" s="7">
        <f t="shared" si="12"/>
        <v>1</v>
      </c>
      <c r="K12" s="7">
        <f t="shared" si="13"/>
        <v>5</v>
      </c>
      <c r="L12" s="7" t="str">
        <f t="shared" si="14"/>
        <v>C</v>
      </c>
      <c r="M12">
        <f t="shared" si="15"/>
        <v>4</v>
      </c>
      <c r="R12">
        <v>3</v>
      </c>
      <c r="U12">
        <v>1</v>
      </c>
    </row>
    <row r="13" spans="1:23" x14ac:dyDescent="0.25">
      <c r="A13">
        <v>8</v>
      </c>
      <c r="B13" t="s">
        <v>81</v>
      </c>
      <c r="C13" t="s">
        <v>26</v>
      </c>
      <c r="D13" t="s">
        <v>20</v>
      </c>
      <c r="E13" t="s">
        <v>28</v>
      </c>
      <c r="F13" t="s">
        <v>186</v>
      </c>
      <c r="G13" s="12">
        <v>45555</v>
      </c>
      <c r="H13" s="7">
        <f t="shared" ca="1" si="10"/>
        <v>161</v>
      </c>
      <c r="I13" s="7">
        <f t="shared" ca="1" si="11"/>
        <v>5</v>
      </c>
      <c r="J13" s="7">
        <f t="shared" si="12"/>
        <v>1</v>
      </c>
      <c r="K13" s="7">
        <f t="shared" si="13"/>
        <v>14</v>
      </c>
      <c r="L13" s="7" t="str">
        <f t="shared" si="14"/>
        <v>A</v>
      </c>
      <c r="M13">
        <f t="shared" si="15"/>
        <v>11</v>
      </c>
      <c r="N13">
        <v>5</v>
      </c>
      <c r="U13">
        <v>3</v>
      </c>
      <c r="V13">
        <v>1</v>
      </c>
      <c r="W13">
        <v>2</v>
      </c>
    </row>
    <row r="14" spans="1:23" x14ac:dyDescent="0.25">
      <c r="A14">
        <v>9</v>
      </c>
      <c r="B14" t="s">
        <v>82</v>
      </c>
      <c r="C14" t="s">
        <v>4</v>
      </c>
      <c r="D14" t="s">
        <v>29</v>
      </c>
      <c r="E14" t="s">
        <v>28</v>
      </c>
      <c r="F14" t="s">
        <v>187</v>
      </c>
      <c r="G14" s="12">
        <v>45566</v>
      </c>
      <c r="H14" s="7">
        <f t="shared" ca="1" si="10"/>
        <v>150</v>
      </c>
      <c r="I14" s="7">
        <f t="shared" ca="1" si="11"/>
        <v>5</v>
      </c>
      <c r="J14" s="7">
        <f t="shared" si="12"/>
        <v>1</v>
      </c>
      <c r="K14" s="7">
        <f t="shared" si="13"/>
        <v>10</v>
      </c>
      <c r="L14" s="7" t="str">
        <f t="shared" si="14"/>
        <v>B</v>
      </c>
      <c r="M14">
        <f t="shared" si="15"/>
        <v>6</v>
      </c>
      <c r="N14">
        <v>3</v>
      </c>
      <c r="P14">
        <v>2</v>
      </c>
      <c r="V14">
        <v>1</v>
      </c>
    </row>
    <row r="15" spans="1:23" x14ac:dyDescent="0.25">
      <c r="A15">
        <v>10</v>
      </c>
      <c r="B15" t="s">
        <v>83</v>
      </c>
      <c r="C15" t="s">
        <v>34</v>
      </c>
      <c r="D15" t="s">
        <v>11</v>
      </c>
      <c r="E15" t="s">
        <v>28</v>
      </c>
      <c r="F15" t="s">
        <v>188</v>
      </c>
      <c r="G15" s="12">
        <v>45666</v>
      </c>
      <c r="H15" s="7">
        <f t="shared" ca="1" si="10"/>
        <v>50</v>
      </c>
      <c r="I15" s="7">
        <f t="shared" ca="1" si="11"/>
        <v>2</v>
      </c>
      <c r="J15" s="7">
        <f t="shared" si="12"/>
        <v>1</v>
      </c>
      <c r="K15" s="7">
        <f t="shared" si="13"/>
        <v>10</v>
      </c>
      <c r="L15" s="7" t="str">
        <f t="shared" si="14"/>
        <v>C</v>
      </c>
      <c r="M15">
        <f t="shared" si="15"/>
        <v>3</v>
      </c>
      <c r="N15">
        <v>3</v>
      </c>
    </row>
    <row r="16" spans="1:23" x14ac:dyDescent="0.25">
      <c r="A16">
        <v>11</v>
      </c>
      <c r="B16" t="s">
        <v>94</v>
      </c>
      <c r="C16" t="s">
        <v>95</v>
      </c>
      <c r="D16" t="s">
        <v>19</v>
      </c>
      <c r="E16" t="s">
        <v>23</v>
      </c>
      <c r="F16" t="s">
        <v>189</v>
      </c>
      <c r="G16" s="12">
        <v>45555</v>
      </c>
      <c r="H16" s="7">
        <f t="shared" ca="1" si="10"/>
        <v>161</v>
      </c>
      <c r="I16" s="7">
        <f t="shared" ca="1" si="11"/>
        <v>5</v>
      </c>
      <c r="J16" s="7">
        <f t="shared" si="12"/>
        <v>1</v>
      </c>
      <c r="K16" s="7">
        <f t="shared" si="13"/>
        <v>1</v>
      </c>
      <c r="L16" s="7" t="str">
        <f t="shared" si="14"/>
        <v>B</v>
      </c>
      <c r="M16">
        <f t="shared" si="15"/>
        <v>8</v>
      </c>
      <c r="P16">
        <v>2</v>
      </c>
      <c r="U16">
        <v>3</v>
      </c>
      <c r="V16">
        <v>2</v>
      </c>
      <c r="W16">
        <v>1</v>
      </c>
    </row>
    <row r="17" spans="1:23" x14ac:dyDescent="0.25">
      <c r="A17">
        <v>12</v>
      </c>
      <c r="B17" t="s">
        <v>84</v>
      </c>
      <c r="C17" t="s">
        <v>34</v>
      </c>
      <c r="D17" t="s">
        <v>10</v>
      </c>
      <c r="E17" t="s">
        <v>23</v>
      </c>
      <c r="F17" t="s">
        <v>194</v>
      </c>
      <c r="G17" s="12">
        <v>45619</v>
      </c>
      <c r="H17" s="7">
        <f t="shared" ca="1" si="10"/>
        <v>97</v>
      </c>
      <c r="I17" s="7">
        <f t="shared" ca="1" si="11"/>
        <v>3</v>
      </c>
      <c r="J17" s="7">
        <f t="shared" si="12"/>
        <v>1</v>
      </c>
      <c r="K17" s="7">
        <f t="shared" si="13"/>
        <v>10</v>
      </c>
      <c r="L17" s="7" t="str">
        <f t="shared" si="14"/>
        <v>B</v>
      </c>
      <c r="M17">
        <f t="shared" si="15"/>
        <v>10</v>
      </c>
      <c r="N17">
        <v>3</v>
      </c>
      <c r="U17">
        <v>2</v>
      </c>
      <c r="V17">
        <v>4</v>
      </c>
      <c r="W17">
        <v>1</v>
      </c>
    </row>
    <row r="18" spans="1:23" x14ac:dyDescent="0.25">
      <c r="A18">
        <v>13</v>
      </c>
      <c r="B18" t="s">
        <v>96</v>
      </c>
      <c r="C18" t="s">
        <v>93</v>
      </c>
      <c r="D18" t="s">
        <v>22</v>
      </c>
      <c r="E18" t="s">
        <v>23</v>
      </c>
      <c r="F18" t="s">
        <v>183</v>
      </c>
      <c r="G18" s="12">
        <v>45555</v>
      </c>
      <c r="H18" s="7">
        <f t="shared" ca="1" si="10"/>
        <v>161</v>
      </c>
      <c r="I18" s="7">
        <f t="shared" ca="1" si="11"/>
        <v>5</v>
      </c>
      <c r="J18" s="7">
        <f t="shared" si="12"/>
        <v>1</v>
      </c>
      <c r="K18" s="7">
        <f t="shared" si="13"/>
        <v>9</v>
      </c>
      <c r="L18" s="7" t="str">
        <f t="shared" ca="1" si="14"/>
        <v>D</v>
      </c>
      <c r="M18">
        <f t="shared" si="15"/>
        <v>2</v>
      </c>
      <c r="V18">
        <v>2</v>
      </c>
    </row>
    <row r="19" spans="1:23" x14ac:dyDescent="0.25">
      <c r="A19">
        <v>14</v>
      </c>
      <c r="B19" t="s">
        <v>97</v>
      </c>
      <c r="C19" t="s">
        <v>76</v>
      </c>
      <c r="D19" t="s">
        <v>19</v>
      </c>
      <c r="E19" t="s">
        <v>23</v>
      </c>
      <c r="F19" t="s">
        <v>183</v>
      </c>
      <c r="G19" s="12">
        <v>45555</v>
      </c>
      <c r="H19" s="7">
        <f t="shared" ca="1" si="10"/>
        <v>161</v>
      </c>
      <c r="I19" s="7">
        <f t="shared" ca="1" si="11"/>
        <v>5</v>
      </c>
      <c r="J19" s="7">
        <f t="shared" si="12"/>
        <v>0</v>
      </c>
      <c r="K19" s="7">
        <f t="shared" si="13"/>
        <v>5</v>
      </c>
      <c r="L19" s="7" t="str">
        <f t="shared" ca="1" si="14"/>
        <v>E</v>
      </c>
      <c r="M19">
        <f t="shared" si="15"/>
        <v>0</v>
      </c>
    </row>
    <row r="20" spans="1:23" x14ac:dyDescent="0.25">
      <c r="A20">
        <v>15</v>
      </c>
      <c r="B20" t="s">
        <v>98</v>
      </c>
      <c r="C20" t="s">
        <v>34</v>
      </c>
      <c r="D20" t="s">
        <v>99</v>
      </c>
      <c r="E20" t="s">
        <v>23</v>
      </c>
      <c r="F20" t="s">
        <v>190</v>
      </c>
      <c r="G20" s="12">
        <v>45619</v>
      </c>
      <c r="H20" s="7">
        <f t="shared" ca="1" si="10"/>
        <v>97</v>
      </c>
      <c r="I20" s="7">
        <f t="shared" ca="1" si="11"/>
        <v>3</v>
      </c>
      <c r="J20" s="7">
        <f t="shared" si="12"/>
        <v>1</v>
      </c>
      <c r="K20" s="7">
        <f t="shared" si="13"/>
        <v>10</v>
      </c>
      <c r="L20" s="7" t="str">
        <f t="shared" si="14"/>
        <v>B</v>
      </c>
      <c r="M20">
        <f t="shared" si="15"/>
        <v>6</v>
      </c>
      <c r="U20">
        <v>4</v>
      </c>
      <c r="V20">
        <v>2</v>
      </c>
    </row>
    <row r="21" spans="1:23" x14ac:dyDescent="0.25">
      <c r="A21">
        <v>16</v>
      </c>
      <c r="B21" t="s">
        <v>85</v>
      </c>
      <c r="C21" t="s">
        <v>45</v>
      </c>
      <c r="D21" t="s">
        <v>20</v>
      </c>
      <c r="E21" t="s">
        <v>23</v>
      </c>
      <c r="F21" t="s">
        <v>214</v>
      </c>
      <c r="G21" s="12">
        <v>45555</v>
      </c>
      <c r="H21" s="7">
        <f t="shared" ca="1" si="10"/>
        <v>161</v>
      </c>
      <c r="I21" s="7">
        <f t="shared" ca="1" si="11"/>
        <v>5</v>
      </c>
      <c r="J21" s="7">
        <f t="shared" si="12"/>
        <v>1</v>
      </c>
      <c r="K21" s="7">
        <f t="shared" si="13"/>
        <v>4</v>
      </c>
      <c r="L21" s="7" t="str">
        <f t="shared" si="14"/>
        <v>A</v>
      </c>
      <c r="M21">
        <f t="shared" si="15"/>
        <v>16</v>
      </c>
      <c r="N21">
        <v>3</v>
      </c>
      <c r="O21">
        <v>2</v>
      </c>
      <c r="U21">
        <v>5</v>
      </c>
      <c r="V21">
        <v>4</v>
      </c>
      <c r="W21">
        <v>2</v>
      </c>
    </row>
    <row r="22" spans="1:23" x14ac:dyDescent="0.25">
      <c r="A22">
        <v>17</v>
      </c>
      <c r="B22" t="s">
        <v>86</v>
      </c>
      <c r="C22" t="s">
        <v>53</v>
      </c>
      <c r="D22" t="s">
        <v>9</v>
      </c>
      <c r="E22" t="s">
        <v>23</v>
      </c>
      <c r="F22" t="s">
        <v>191</v>
      </c>
      <c r="G22" s="12">
        <v>45683</v>
      </c>
      <c r="H22" s="7">
        <f t="shared" ca="1" si="10"/>
        <v>33</v>
      </c>
      <c r="I22" s="7">
        <f t="shared" ca="1" si="11"/>
        <v>1</v>
      </c>
      <c r="J22" s="7">
        <f t="shared" si="12"/>
        <v>1</v>
      </c>
      <c r="K22" s="7">
        <f t="shared" si="13"/>
        <v>13</v>
      </c>
      <c r="L22" s="7" t="str">
        <f t="shared" si="14"/>
        <v>B</v>
      </c>
      <c r="M22">
        <f t="shared" si="15"/>
        <v>6</v>
      </c>
      <c r="N22">
        <v>3</v>
      </c>
      <c r="V22">
        <v>3</v>
      </c>
    </row>
    <row r="23" spans="1:23" x14ac:dyDescent="0.25">
      <c r="A23">
        <v>18</v>
      </c>
      <c r="B23" t="s">
        <v>232</v>
      </c>
      <c r="C23" t="s">
        <v>1</v>
      </c>
      <c r="D23" t="s">
        <v>12</v>
      </c>
      <c r="E23" t="s">
        <v>23</v>
      </c>
      <c r="F23" t="s">
        <v>194</v>
      </c>
      <c r="G23" s="12">
        <v>45707</v>
      </c>
      <c r="H23" s="7">
        <f t="shared" ca="1" si="10"/>
        <v>9</v>
      </c>
      <c r="I23" s="7">
        <f t="shared" ca="1" si="11"/>
        <v>0</v>
      </c>
      <c r="J23" s="7">
        <f t="shared" si="12"/>
        <v>1</v>
      </c>
      <c r="K23" s="7">
        <f t="shared" si="13"/>
        <v>13</v>
      </c>
      <c r="L23" s="7" t="str">
        <f t="shared" si="14"/>
        <v>A</v>
      </c>
      <c r="M23">
        <f t="shared" si="15"/>
        <v>52</v>
      </c>
      <c r="P23">
        <v>3</v>
      </c>
      <c r="Q23">
        <v>6</v>
      </c>
      <c r="R23">
        <v>6</v>
      </c>
      <c r="S23">
        <v>3</v>
      </c>
      <c r="T23">
        <v>2</v>
      </c>
      <c r="U23">
        <v>17</v>
      </c>
      <c r="V23">
        <v>5</v>
      </c>
      <c r="W23">
        <v>10</v>
      </c>
    </row>
    <row r="24" spans="1:23" x14ac:dyDescent="0.25">
      <c r="A24">
        <v>19</v>
      </c>
      <c r="B24" t="s">
        <v>87</v>
      </c>
      <c r="C24" t="s">
        <v>21</v>
      </c>
      <c r="D24" t="s">
        <v>22</v>
      </c>
      <c r="E24" t="s">
        <v>23</v>
      </c>
      <c r="F24" t="s">
        <v>192</v>
      </c>
      <c r="G24" s="12">
        <v>45566</v>
      </c>
      <c r="H24" s="7">
        <f t="shared" ca="1" si="10"/>
        <v>150</v>
      </c>
      <c r="I24" s="7">
        <f t="shared" ca="1" si="11"/>
        <v>5</v>
      </c>
      <c r="J24" s="7">
        <f t="shared" si="12"/>
        <v>1</v>
      </c>
      <c r="K24" s="7">
        <f t="shared" si="13"/>
        <v>6</v>
      </c>
      <c r="L24" s="7" t="str">
        <f t="shared" si="14"/>
        <v>A</v>
      </c>
      <c r="M24">
        <f t="shared" si="15"/>
        <v>24</v>
      </c>
      <c r="N24">
        <v>8</v>
      </c>
      <c r="O24">
        <v>2</v>
      </c>
      <c r="P24">
        <v>1</v>
      </c>
      <c r="Q24">
        <v>2</v>
      </c>
      <c r="R24">
        <v>5</v>
      </c>
      <c r="U24">
        <v>4</v>
      </c>
      <c r="V24">
        <v>2</v>
      </c>
    </row>
    <row r="25" spans="1:23" x14ac:dyDescent="0.25">
      <c r="A25">
        <v>20</v>
      </c>
      <c r="B25" t="s">
        <v>100</v>
      </c>
      <c r="C25" t="s">
        <v>53</v>
      </c>
      <c r="D25" t="s">
        <v>29</v>
      </c>
      <c r="E25" t="s">
        <v>25</v>
      </c>
      <c r="F25" t="s">
        <v>191</v>
      </c>
      <c r="G25" s="12">
        <v>45555</v>
      </c>
      <c r="H25" s="7">
        <f t="shared" ca="1" si="10"/>
        <v>161</v>
      </c>
      <c r="I25" s="7">
        <f t="shared" ca="1" si="11"/>
        <v>5</v>
      </c>
      <c r="J25" s="7">
        <f t="shared" si="12"/>
        <v>1</v>
      </c>
      <c r="K25" s="7">
        <f t="shared" si="13"/>
        <v>13</v>
      </c>
      <c r="L25" s="7" t="str">
        <f t="shared" ca="1" si="14"/>
        <v>D</v>
      </c>
      <c r="M25">
        <f t="shared" si="15"/>
        <v>2</v>
      </c>
      <c r="R25">
        <v>1</v>
      </c>
      <c r="V25">
        <v>1</v>
      </c>
    </row>
    <row r="26" spans="1:23" x14ac:dyDescent="0.25">
      <c r="A26">
        <v>21</v>
      </c>
      <c r="B26" t="s">
        <v>101</v>
      </c>
      <c r="C26" t="s">
        <v>53</v>
      </c>
      <c r="D26" t="s">
        <v>19</v>
      </c>
      <c r="E26" t="s">
        <v>25</v>
      </c>
      <c r="F26" t="s">
        <v>199</v>
      </c>
      <c r="G26" s="12">
        <v>45598</v>
      </c>
      <c r="H26" s="7">
        <f t="shared" ca="1" si="10"/>
        <v>118</v>
      </c>
      <c r="I26" s="7">
        <f t="shared" ca="1" si="11"/>
        <v>4</v>
      </c>
      <c r="J26" s="7">
        <f t="shared" si="12"/>
        <v>1</v>
      </c>
      <c r="K26" s="7">
        <f t="shared" si="13"/>
        <v>13</v>
      </c>
      <c r="L26" s="7" t="str">
        <f t="shared" si="14"/>
        <v>C</v>
      </c>
      <c r="M26">
        <f t="shared" si="15"/>
        <v>4</v>
      </c>
      <c r="O26">
        <v>2</v>
      </c>
      <c r="V26">
        <v>2</v>
      </c>
    </row>
    <row r="27" spans="1:23" x14ac:dyDescent="0.25">
      <c r="A27">
        <v>22</v>
      </c>
      <c r="B27" t="s">
        <v>102</v>
      </c>
      <c r="C27" t="s">
        <v>93</v>
      </c>
      <c r="D27" t="s">
        <v>12</v>
      </c>
      <c r="E27" t="s">
        <v>25</v>
      </c>
      <c r="F27" t="s">
        <v>193</v>
      </c>
      <c r="G27" s="12">
        <v>45639</v>
      </c>
      <c r="H27" s="7">
        <f t="shared" ca="1" si="10"/>
        <v>77</v>
      </c>
      <c r="I27" s="7">
        <f t="shared" ca="1" si="11"/>
        <v>3</v>
      </c>
      <c r="J27" s="7">
        <f t="shared" si="12"/>
        <v>1</v>
      </c>
      <c r="K27" s="7">
        <f t="shared" si="13"/>
        <v>9</v>
      </c>
      <c r="L27" s="7" t="str">
        <f t="shared" si="14"/>
        <v>C</v>
      </c>
      <c r="M27">
        <f t="shared" si="15"/>
        <v>3</v>
      </c>
      <c r="V27">
        <v>2</v>
      </c>
      <c r="W27">
        <v>1</v>
      </c>
    </row>
    <row r="28" spans="1:23" x14ac:dyDescent="0.25">
      <c r="A28">
        <v>23</v>
      </c>
      <c r="B28" t="s">
        <v>103</v>
      </c>
      <c r="C28" t="s">
        <v>104</v>
      </c>
      <c r="D28" t="s">
        <v>9</v>
      </c>
      <c r="E28" t="s">
        <v>25</v>
      </c>
      <c r="F28" t="s">
        <v>194</v>
      </c>
      <c r="G28" s="12">
        <v>45703</v>
      </c>
      <c r="H28" s="7">
        <f t="shared" ca="1" si="10"/>
        <v>13</v>
      </c>
      <c r="I28" s="7">
        <f t="shared" ca="1" si="11"/>
        <v>0</v>
      </c>
      <c r="J28" s="7">
        <f t="shared" si="12"/>
        <v>0</v>
      </c>
      <c r="K28" s="7">
        <f t="shared" si="13"/>
        <v>4</v>
      </c>
      <c r="L28" s="7" t="str">
        <f t="shared" ca="1" si="14"/>
        <v>D</v>
      </c>
      <c r="M28">
        <f t="shared" si="15"/>
        <v>0</v>
      </c>
    </row>
    <row r="29" spans="1:23" x14ac:dyDescent="0.25">
      <c r="A29">
        <v>24</v>
      </c>
      <c r="B29" t="s">
        <v>105</v>
      </c>
      <c r="C29" t="s">
        <v>4</v>
      </c>
      <c r="D29" t="s">
        <v>11</v>
      </c>
      <c r="E29" t="s">
        <v>25</v>
      </c>
      <c r="F29" t="s">
        <v>193</v>
      </c>
      <c r="G29" s="12">
        <v>45615</v>
      </c>
      <c r="H29" s="7">
        <f t="shared" ca="1" si="10"/>
        <v>101</v>
      </c>
      <c r="I29" s="7">
        <f t="shared" ca="1" si="11"/>
        <v>3</v>
      </c>
      <c r="J29" s="7">
        <f t="shared" si="12"/>
        <v>1</v>
      </c>
      <c r="K29" s="7">
        <f t="shared" si="13"/>
        <v>10</v>
      </c>
      <c r="L29" s="7" t="str">
        <f t="shared" si="14"/>
        <v>C</v>
      </c>
      <c r="M29">
        <f t="shared" si="15"/>
        <v>4</v>
      </c>
      <c r="U29">
        <v>2</v>
      </c>
      <c r="V29">
        <v>2</v>
      </c>
    </row>
    <row r="30" spans="1:23" x14ac:dyDescent="0.25">
      <c r="A30">
        <v>25</v>
      </c>
      <c r="B30" t="s">
        <v>106</v>
      </c>
      <c r="C30" t="s">
        <v>4</v>
      </c>
      <c r="D30" t="s">
        <v>107</v>
      </c>
      <c r="E30" t="s">
        <v>25</v>
      </c>
      <c r="F30" t="s">
        <v>195</v>
      </c>
      <c r="G30" s="12">
        <v>45581</v>
      </c>
      <c r="H30" s="7">
        <f t="shared" ca="1" si="10"/>
        <v>135</v>
      </c>
      <c r="I30" s="7">
        <f t="shared" ca="1" si="11"/>
        <v>5</v>
      </c>
      <c r="J30" s="7">
        <f t="shared" si="12"/>
        <v>1</v>
      </c>
      <c r="K30" s="7">
        <f t="shared" si="13"/>
        <v>10</v>
      </c>
      <c r="L30" s="7" t="str">
        <f t="shared" si="14"/>
        <v>B</v>
      </c>
      <c r="M30">
        <f t="shared" si="15"/>
        <v>6</v>
      </c>
      <c r="Q30">
        <v>3</v>
      </c>
      <c r="V30">
        <v>3</v>
      </c>
    </row>
    <row r="31" spans="1:23" x14ac:dyDescent="0.25">
      <c r="A31">
        <v>26</v>
      </c>
      <c r="B31" t="s">
        <v>88</v>
      </c>
      <c r="C31" t="s">
        <v>1</v>
      </c>
      <c r="D31" t="s">
        <v>24</v>
      </c>
      <c r="E31" t="s">
        <v>25</v>
      </c>
      <c r="F31" t="s">
        <v>193</v>
      </c>
      <c r="G31" s="12">
        <v>45639</v>
      </c>
      <c r="H31" s="7">
        <f t="shared" ca="1" si="10"/>
        <v>77</v>
      </c>
      <c r="I31" s="7">
        <f t="shared" ca="1" si="11"/>
        <v>3</v>
      </c>
      <c r="J31" s="7">
        <f t="shared" si="12"/>
        <v>1</v>
      </c>
      <c r="K31" s="7">
        <f t="shared" si="13"/>
        <v>13</v>
      </c>
      <c r="L31" s="7" t="str">
        <f t="shared" si="14"/>
        <v>A</v>
      </c>
      <c r="M31">
        <f t="shared" si="15"/>
        <v>23</v>
      </c>
      <c r="N31">
        <v>4</v>
      </c>
      <c r="P31">
        <v>2</v>
      </c>
      <c r="Q31">
        <v>2</v>
      </c>
      <c r="S31">
        <v>3</v>
      </c>
      <c r="U31">
        <v>10</v>
      </c>
      <c r="V31">
        <v>2</v>
      </c>
    </row>
    <row r="32" spans="1:23" x14ac:dyDescent="0.25">
      <c r="A32">
        <v>27</v>
      </c>
      <c r="B32" t="s">
        <v>108</v>
      </c>
      <c r="C32" t="s">
        <v>109</v>
      </c>
      <c r="D32" t="s">
        <v>19</v>
      </c>
      <c r="E32" t="s">
        <v>110</v>
      </c>
      <c r="F32" t="s">
        <v>187</v>
      </c>
      <c r="G32" s="12">
        <v>45555</v>
      </c>
      <c r="H32" s="7">
        <f t="shared" ca="1" si="10"/>
        <v>161</v>
      </c>
      <c r="I32" s="7">
        <f t="shared" ca="1" si="11"/>
        <v>5</v>
      </c>
      <c r="J32" s="7">
        <f t="shared" si="12"/>
        <v>1</v>
      </c>
      <c r="K32" s="7">
        <f t="shared" si="13"/>
        <v>5</v>
      </c>
      <c r="L32" s="7" t="str">
        <f t="shared" si="14"/>
        <v>D</v>
      </c>
      <c r="M32">
        <f t="shared" si="15"/>
        <v>1</v>
      </c>
      <c r="W32">
        <v>1</v>
      </c>
    </row>
    <row r="33" spans="1:23" x14ac:dyDescent="0.25">
      <c r="A33">
        <v>28</v>
      </c>
      <c r="B33" t="s">
        <v>71</v>
      </c>
      <c r="C33" t="s">
        <v>109</v>
      </c>
      <c r="D33" t="s">
        <v>29</v>
      </c>
      <c r="E33" t="s">
        <v>110</v>
      </c>
      <c r="F33" t="s">
        <v>188</v>
      </c>
      <c r="G33" s="12">
        <v>45582</v>
      </c>
      <c r="H33" s="7">
        <f t="shared" ca="1" si="10"/>
        <v>134</v>
      </c>
      <c r="I33" s="7">
        <f t="shared" ca="1" si="11"/>
        <v>4</v>
      </c>
      <c r="J33" s="7">
        <f t="shared" si="12"/>
        <v>0</v>
      </c>
      <c r="K33" s="7">
        <f t="shared" si="13"/>
        <v>5</v>
      </c>
      <c r="L33" s="7" t="str">
        <f t="shared" ca="1" si="14"/>
        <v>E</v>
      </c>
      <c r="M33">
        <f t="shared" si="15"/>
        <v>0</v>
      </c>
    </row>
    <row r="34" spans="1:23" x14ac:dyDescent="0.25">
      <c r="A34">
        <v>29</v>
      </c>
      <c r="B34" t="s">
        <v>111</v>
      </c>
      <c r="C34" t="s">
        <v>53</v>
      </c>
      <c r="D34" t="s">
        <v>11</v>
      </c>
      <c r="E34" t="s">
        <v>110</v>
      </c>
      <c r="F34" t="s">
        <v>193</v>
      </c>
      <c r="G34" s="12">
        <v>45648</v>
      </c>
      <c r="H34" s="7">
        <f t="shared" ca="1" si="10"/>
        <v>68</v>
      </c>
      <c r="I34" s="7">
        <f t="shared" ca="1" si="11"/>
        <v>2</v>
      </c>
      <c r="J34" s="7">
        <f t="shared" si="12"/>
        <v>1</v>
      </c>
      <c r="K34" s="7">
        <f t="shared" si="13"/>
        <v>13</v>
      </c>
      <c r="L34" s="7" t="str">
        <f t="shared" si="14"/>
        <v>B</v>
      </c>
      <c r="M34">
        <f t="shared" si="15"/>
        <v>7</v>
      </c>
      <c r="N34">
        <v>2</v>
      </c>
      <c r="U34">
        <v>2</v>
      </c>
      <c r="V34">
        <v>3</v>
      </c>
    </row>
    <row r="35" spans="1:23" x14ac:dyDescent="0.25">
      <c r="A35">
        <v>30</v>
      </c>
      <c r="B35" t="s">
        <v>36</v>
      </c>
      <c r="C35" t="s">
        <v>21</v>
      </c>
      <c r="D35" t="s">
        <v>37</v>
      </c>
      <c r="E35" t="s">
        <v>38</v>
      </c>
      <c r="F35" t="s">
        <v>196</v>
      </c>
      <c r="G35" s="12">
        <v>45563</v>
      </c>
      <c r="H35" s="7">
        <f t="shared" ca="1" si="10"/>
        <v>153</v>
      </c>
      <c r="I35" s="7">
        <f t="shared" ca="1" si="11"/>
        <v>5</v>
      </c>
      <c r="J35" s="7">
        <f t="shared" si="12"/>
        <v>1</v>
      </c>
      <c r="K35" s="7">
        <f t="shared" si="13"/>
        <v>6</v>
      </c>
      <c r="L35" s="7" t="str">
        <f t="shared" si="14"/>
        <v>B</v>
      </c>
      <c r="M35">
        <f t="shared" si="15"/>
        <v>8</v>
      </c>
      <c r="N35">
        <v>5</v>
      </c>
      <c r="S35">
        <v>1</v>
      </c>
      <c r="V35">
        <v>2</v>
      </c>
    </row>
    <row r="36" spans="1:23" x14ac:dyDescent="0.25">
      <c r="A36">
        <v>31</v>
      </c>
      <c r="B36" t="s">
        <v>66</v>
      </c>
      <c r="C36" t="s">
        <v>26</v>
      </c>
      <c r="D36" t="s">
        <v>12</v>
      </c>
      <c r="E36" t="s">
        <v>63</v>
      </c>
      <c r="F36" t="s">
        <v>197</v>
      </c>
      <c r="G36" s="12">
        <v>45586</v>
      </c>
      <c r="H36" s="7">
        <f t="shared" ca="1" si="10"/>
        <v>130</v>
      </c>
      <c r="I36" s="7">
        <f t="shared" ca="1" si="11"/>
        <v>4</v>
      </c>
      <c r="J36" s="7">
        <f t="shared" si="12"/>
        <v>1</v>
      </c>
      <c r="K36" s="7">
        <f t="shared" si="13"/>
        <v>14</v>
      </c>
      <c r="L36" s="7" t="str">
        <f t="shared" si="14"/>
        <v>A</v>
      </c>
      <c r="M36">
        <f t="shared" si="15"/>
        <v>16</v>
      </c>
      <c r="N36">
        <v>2</v>
      </c>
      <c r="Q36">
        <v>5</v>
      </c>
      <c r="U36">
        <v>4</v>
      </c>
      <c r="V36">
        <v>5</v>
      </c>
    </row>
    <row r="37" spans="1:23" x14ac:dyDescent="0.25">
      <c r="A37">
        <v>32</v>
      </c>
      <c r="B37" t="s">
        <v>62</v>
      </c>
      <c r="C37" t="s">
        <v>21</v>
      </c>
      <c r="D37" t="s">
        <v>9</v>
      </c>
      <c r="E37" t="s">
        <v>63</v>
      </c>
      <c r="F37" t="s">
        <v>189</v>
      </c>
      <c r="G37" s="12">
        <v>45683</v>
      </c>
      <c r="H37" s="7">
        <f t="shared" ca="1" si="10"/>
        <v>33</v>
      </c>
      <c r="I37" s="7">
        <f t="shared" ca="1" si="11"/>
        <v>1</v>
      </c>
      <c r="J37" s="7">
        <f t="shared" si="12"/>
        <v>1</v>
      </c>
      <c r="K37" s="7">
        <f t="shared" si="13"/>
        <v>6</v>
      </c>
      <c r="L37" s="7" t="str">
        <f t="shared" si="14"/>
        <v>A</v>
      </c>
      <c r="M37">
        <f t="shared" si="15"/>
        <v>17</v>
      </c>
      <c r="N37">
        <v>2</v>
      </c>
      <c r="O37">
        <v>2</v>
      </c>
      <c r="U37">
        <v>5</v>
      </c>
      <c r="V37">
        <v>6</v>
      </c>
      <c r="W37">
        <v>2</v>
      </c>
    </row>
    <row r="38" spans="1:23" x14ac:dyDescent="0.25">
      <c r="A38">
        <v>33</v>
      </c>
      <c r="B38" t="s">
        <v>43</v>
      </c>
      <c r="C38" t="s">
        <v>4</v>
      </c>
      <c r="D38" t="s">
        <v>12</v>
      </c>
      <c r="E38" t="s">
        <v>38</v>
      </c>
      <c r="F38" t="s">
        <v>196</v>
      </c>
      <c r="G38" s="12">
        <v>45555</v>
      </c>
      <c r="H38" s="7">
        <f t="shared" ca="1" si="10"/>
        <v>161</v>
      </c>
      <c r="I38" s="7">
        <f t="shared" ca="1" si="11"/>
        <v>5</v>
      </c>
      <c r="J38" s="7">
        <f t="shared" si="12"/>
        <v>1</v>
      </c>
      <c r="K38" s="7">
        <f t="shared" si="13"/>
        <v>10</v>
      </c>
      <c r="L38" s="7" t="str">
        <f t="shared" si="14"/>
        <v>A</v>
      </c>
      <c r="M38">
        <f t="shared" si="15"/>
        <v>12</v>
      </c>
      <c r="N38">
        <v>4</v>
      </c>
      <c r="Q38">
        <v>3</v>
      </c>
      <c r="U38">
        <v>2</v>
      </c>
      <c r="V38">
        <v>2</v>
      </c>
      <c r="W38">
        <v>1</v>
      </c>
    </row>
    <row r="39" spans="1:23" x14ac:dyDescent="0.25">
      <c r="A39">
        <v>34</v>
      </c>
      <c r="B39" t="s">
        <v>68</v>
      </c>
      <c r="C39" t="s">
        <v>26</v>
      </c>
      <c r="D39" t="s">
        <v>19</v>
      </c>
      <c r="E39" t="s">
        <v>38</v>
      </c>
      <c r="F39" t="s">
        <v>198</v>
      </c>
      <c r="G39" s="12">
        <v>45619</v>
      </c>
      <c r="H39" s="7">
        <f t="shared" ca="1" si="10"/>
        <v>97</v>
      </c>
      <c r="I39" s="7">
        <f t="shared" ca="1" si="11"/>
        <v>3</v>
      </c>
      <c r="J39" s="7">
        <f t="shared" si="12"/>
        <v>1</v>
      </c>
      <c r="K39" s="7">
        <f t="shared" si="13"/>
        <v>14</v>
      </c>
      <c r="L39" s="7" t="str">
        <f t="shared" si="14"/>
        <v>B</v>
      </c>
      <c r="M39">
        <f t="shared" si="15"/>
        <v>7</v>
      </c>
      <c r="N39">
        <v>2</v>
      </c>
      <c r="R39">
        <v>1</v>
      </c>
      <c r="T39">
        <v>2</v>
      </c>
      <c r="U39">
        <v>2</v>
      </c>
    </row>
    <row r="40" spans="1:23" x14ac:dyDescent="0.25">
      <c r="A40">
        <v>35</v>
      </c>
      <c r="B40" t="s">
        <v>48</v>
      </c>
      <c r="C40" t="s">
        <v>34</v>
      </c>
      <c r="D40" t="s">
        <v>157</v>
      </c>
      <c r="E40" t="s">
        <v>38</v>
      </c>
      <c r="F40" t="s">
        <v>200</v>
      </c>
      <c r="G40" s="12">
        <v>45555</v>
      </c>
      <c r="H40" s="7">
        <f t="shared" ca="1" si="10"/>
        <v>161</v>
      </c>
      <c r="I40" s="7">
        <f t="shared" ca="1" si="11"/>
        <v>5</v>
      </c>
      <c r="J40" s="7">
        <f t="shared" si="12"/>
        <v>1</v>
      </c>
      <c r="K40" s="7">
        <f t="shared" si="13"/>
        <v>10</v>
      </c>
      <c r="L40" s="7" t="str">
        <f t="shared" si="14"/>
        <v>B</v>
      </c>
      <c r="M40">
        <f t="shared" si="15"/>
        <v>8</v>
      </c>
      <c r="N40">
        <v>3</v>
      </c>
      <c r="R40">
        <v>1</v>
      </c>
      <c r="U40">
        <v>4</v>
      </c>
    </row>
    <row r="41" spans="1:23" x14ac:dyDescent="0.25">
      <c r="A41">
        <v>36</v>
      </c>
      <c r="B41" t="s">
        <v>113</v>
      </c>
      <c r="C41" t="s">
        <v>26</v>
      </c>
      <c r="D41" t="s">
        <v>11</v>
      </c>
      <c r="E41" t="s">
        <v>17</v>
      </c>
      <c r="F41" t="s">
        <v>183</v>
      </c>
      <c r="G41" s="12">
        <v>45555</v>
      </c>
      <c r="H41" s="7">
        <f t="shared" ca="1" si="10"/>
        <v>161</v>
      </c>
      <c r="I41" s="7">
        <f t="shared" ca="1" si="11"/>
        <v>5</v>
      </c>
      <c r="J41" s="7">
        <f t="shared" si="12"/>
        <v>1</v>
      </c>
      <c r="K41" s="7">
        <f t="shared" si="13"/>
        <v>14</v>
      </c>
      <c r="L41" s="7" t="str">
        <f t="shared" si="14"/>
        <v>A</v>
      </c>
      <c r="M41">
        <f t="shared" si="15"/>
        <v>21</v>
      </c>
      <c r="N41">
        <v>10</v>
      </c>
      <c r="O41">
        <v>2</v>
      </c>
      <c r="R41">
        <v>2</v>
      </c>
      <c r="T41">
        <v>1</v>
      </c>
      <c r="U41">
        <v>2</v>
      </c>
      <c r="V41">
        <v>3</v>
      </c>
      <c r="W41">
        <v>1</v>
      </c>
    </row>
    <row r="42" spans="1:23" x14ac:dyDescent="0.25">
      <c r="A42">
        <v>37</v>
      </c>
      <c r="B42" t="s">
        <v>114</v>
      </c>
      <c r="C42" t="s">
        <v>93</v>
      </c>
      <c r="D42" t="s">
        <v>107</v>
      </c>
      <c r="E42" t="s">
        <v>17</v>
      </c>
      <c r="F42" t="s">
        <v>201</v>
      </c>
      <c r="G42" s="12">
        <v>45555</v>
      </c>
      <c r="H42" s="7">
        <f t="shared" ca="1" si="10"/>
        <v>161</v>
      </c>
      <c r="I42" s="7">
        <f t="shared" ca="1" si="11"/>
        <v>5</v>
      </c>
      <c r="J42" s="7">
        <f t="shared" si="12"/>
        <v>1</v>
      </c>
      <c r="K42" s="7">
        <f t="shared" si="13"/>
        <v>9</v>
      </c>
      <c r="L42" s="7" t="str">
        <f t="shared" ca="1" si="14"/>
        <v>D</v>
      </c>
      <c r="M42">
        <f t="shared" si="15"/>
        <v>2</v>
      </c>
      <c r="R42">
        <v>1</v>
      </c>
      <c r="V42">
        <v>1</v>
      </c>
    </row>
    <row r="43" spans="1:23" x14ac:dyDescent="0.25">
      <c r="A43">
        <v>38</v>
      </c>
      <c r="B43" t="s">
        <v>115</v>
      </c>
      <c r="C43" t="s">
        <v>93</v>
      </c>
      <c r="D43" t="s">
        <v>19</v>
      </c>
      <c r="E43" t="s">
        <v>17</v>
      </c>
      <c r="F43" t="s">
        <v>194</v>
      </c>
      <c r="G43" s="12">
        <v>45555</v>
      </c>
      <c r="H43" s="7">
        <f t="shared" ca="1" si="10"/>
        <v>161</v>
      </c>
      <c r="I43" s="7">
        <f t="shared" ca="1" si="11"/>
        <v>5</v>
      </c>
      <c r="J43" s="7">
        <f t="shared" si="12"/>
        <v>1</v>
      </c>
      <c r="K43" s="7">
        <f t="shared" si="13"/>
        <v>9</v>
      </c>
      <c r="L43" s="7" t="str">
        <f t="shared" si="14"/>
        <v>B</v>
      </c>
      <c r="M43">
        <f t="shared" si="15"/>
        <v>7</v>
      </c>
      <c r="R43">
        <v>2</v>
      </c>
      <c r="T43">
        <v>2</v>
      </c>
      <c r="U43">
        <v>2</v>
      </c>
      <c r="V43">
        <v>1</v>
      </c>
    </row>
    <row r="44" spans="1:23" x14ac:dyDescent="0.25">
      <c r="A44">
        <v>39</v>
      </c>
      <c r="B44" t="s">
        <v>116</v>
      </c>
      <c r="C44" t="s">
        <v>104</v>
      </c>
      <c r="D44" t="s">
        <v>29</v>
      </c>
      <c r="E44" t="s">
        <v>17</v>
      </c>
      <c r="F44" t="s">
        <v>201</v>
      </c>
      <c r="G44" s="12">
        <v>45570</v>
      </c>
      <c r="H44" s="7">
        <f t="shared" ca="1" si="10"/>
        <v>146</v>
      </c>
      <c r="I44" s="7">
        <f t="shared" ca="1" si="11"/>
        <v>5</v>
      </c>
      <c r="J44" s="7">
        <f t="shared" si="12"/>
        <v>1</v>
      </c>
      <c r="K44" s="7">
        <f t="shared" si="13"/>
        <v>4</v>
      </c>
      <c r="L44" s="7" t="str">
        <f t="shared" si="14"/>
        <v>C</v>
      </c>
      <c r="M44">
        <f t="shared" si="15"/>
        <v>3</v>
      </c>
      <c r="T44">
        <v>2</v>
      </c>
      <c r="V44">
        <v>1</v>
      </c>
    </row>
    <row r="45" spans="1:23" x14ac:dyDescent="0.25">
      <c r="A45">
        <v>40</v>
      </c>
      <c r="B45" t="s">
        <v>117</v>
      </c>
      <c r="C45" t="s">
        <v>26</v>
      </c>
      <c r="D45" t="s">
        <v>22</v>
      </c>
      <c r="E45" t="s">
        <v>17</v>
      </c>
      <c r="F45" t="s">
        <v>187</v>
      </c>
      <c r="G45" s="12">
        <v>45570</v>
      </c>
      <c r="H45" s="7">
        <f t="shared" ca="1" si="10"/>
        <v>146</v>
      </c>
      <c r="I45" s="7">
        <f t="shared" ca="1" si="11"/>
        <v>5</v>
      </c>
      <c r="J45" s="7">
        <f t="shared" si="12"/>
        <v>1</v>
      </c>
      <c r="K45" s="7">
        <f t="shared" si="13"/>
        <v>14</v>
      </c>
      <c r="L45" s="7" t="str">
        <f t="shared" si="14"/>
        <v>A</v>
      </c>
      <c r="M45">
        <f t="shared" si="15"/>
        <v>14</v>
      </c>
      <c r="N45">
        <v>3</v>
      </c>
      <c r="O45">
        <v>2</v>
      </c>
      <c r="R45">
        <v>1</v>
      </c>
      <c r="U45">
        <v>2</v>
      </c>
      <c r="V45">
        <v>2</v>
      </c>
      <c r="W45">
        <v>4</v>
      </c>
    </row>
    <row r="46" spans="1:23" x14ac:dyDescent="0.25">
      <c r="A46">
        <v>41</v>
      </c>
      <c r="B46" t="s">
        <v>118</v>
      </c>
      <c r="C46" t="s">
        <v>1</v>
      </c>
      <c r="D46" t="s">
        <v>12</v>
      </c>
      <c r="E46" t="s">
        <v>17</v>
      </c>
      <c r="F46" t="s">
        <v>192</v>
      </c>
      <c r="G46" s="12">
        <v>45615</v>
      </c>
      <c r="H46" s="7">
        <f t="shared" ca="1" si="10"/>
        <v>101</v>
      </c>
      <c r="I46" s="7">
        <f t="shared" ca="1" si="11"/>
        <v>3</v>
      </c>
      <c r="J46" s="7">
        <f t="shared" si="12"/>
        <v>1</v>
      </c>
      <c r="K46" s="7">
        <f t="shared" si="13"/>
        <v>13</v>
      </c>
      <c r="L46" s="7" t="str">
        <f t="shared" si="14"/>
        <v>A</v>
      </c>
      <c r="M46">
        <f t="shared" si="15"/>
        <v>19</v>
      </c>
      <c r="N46">
        <v>9</v>
      </c>
      <c r="S46">
        <v>2</v>
      </c>
      <c r="U46">
        <v>6</v>
      </c>
      <c r="V46">
        <v>2</v>
      </c>
    </row>
    <row r="47" spans="1:23" x14ac:dyDescent="0.25">
      <c r="A47">
        <v>42</v>
      </c>
      <c r="B47" t="s">
        <v>119</v>
      </c>
      <c r="C47" t="s">
        <v>129</v>
      </c>
      <c r="D47" t="s">
        <v>10</v>
      </c>
      <c r="E47" t="s">
        <v>17</v>
      </c>
      <c r="F47" t="s">
        <v>194</v>
      </c>
      <c r="G47" s="12">
        <v>45689</v>
      </c>
      <c r="H47" s="7">
        <f t="shared" ca="1" si="10"/>
        <v>27</v>
      </c>
      <c r="I47" s="7">
        <f t="shared" ca="1" si="11"/>
        <v>1</v>
      </c>
      <c r="J47" s="7">
        <f t="shared" si="12"/>
        <v>0</v>
      </c>
      <c r="K47" s="7">
        <f t="shared" si="13"/>
        <v>5</v>
      </c>
      <c r="L47" s="7" t="str">
        <f t="shared" ca="1" si="14"/>
        <v>D</v>
      </c>
      <c r="M47">
        <f t="shared" si="15"/>
        <v>0</v>
      </c>
    </row>
    <row r="48" spans="1:23" x14ac:dyDescent="0.25">
      <c r="A48">
        <v>43</v>
      </c>
      <c r="B48" t="s">
        <v>58</v>
      </c>
      <c r="C48" t="s">
        <v>1</v>
      </c>
      <c r="D48" t="s">
        <v>29</v>
      </c>
      <c r="E48" t="s">
        <v>202</v>
      </c>
      <c r="F48" t="s">
        <v>203</v>
      </c>
      <c r="G48" s="12">
        <v>45555</v>
      </c>
      <c r="H48" s="7">
        <f t="shared" ca="1" si="10"/>
        <v>161</v>
      </c>
      <c r="I48" s="7">
        <f t="shared" ca="1" si="11"/>
        <v>5</v>
      </c>
      <c r="J48" s="7">
        <f t="shared" si="12"/>
        <v>1</v>
      </c>
      <c r="K48" s="7">
        <f t="shared" si="13"/>
        <v>13</v>
      </c>
      <c r="L48" s="7" t="str">
        <f t="shared" si="14"/>
        <v>B</v>
      </c>
      <c r="M48">
        <f t="shared" si="15"/>
        <v>9</v>
      </c>
      <c r="N48">
        <v>2</v>
      </c>
      <c r="U48">
        <v>4</v>
      </c>
      <c r="V48">
        <v>3</v>
      </c>
    </row>
    <row r="49" spans="1:23" x14ac:dyDescent="0.25">
      <c r="A49">
        <v>44</v>
      </c>
      <c r="B49" t="s">
        <v>55</v>
      </c>
      <c r="C49" t="s">
        <v>4</v>
      </c>
      <c r="D49" t="s">
        <v>11</v>
      </c>
      <c r="E49" t="s">
        <v>202</v>
      </c>
      <c r="F49" t="s">
        <v>204</v>
      </c>
      <c r="G49" s="12">
        <v>45619</v>
      </c>
      <c r="H49" s="7">
        <f t="shared" ca="1" si="10"/>
        <v>97</v>
      </c>
      <c r="I49" s="7">
        <f t="shared" ca="1" si="11"/>
        <v>3</v>
      </c>
      <c r="J49" s="7">
        <f t="shared" si="12"/>
        <v>1</v>
      </c>
      <c r="K49" s="7">
        <f t="shared" si="13"/>
        <v>10</v>
      </c>
      <c r="L49" s="7" t="str">
        <f t="shared" si="14"/>
        <v>A</v>
      </c>
      <c r="M49">
        <f t="shared" si="15"/>
        <v>18</v>
      </c>
      <c r="N49">
        <v>8</v>
      </c>
      <c r="P49">
        <v>3</v>
      </c>
      <c r="U49">
        <v>3</v>
      </c>
      <c r="V49">
        <v>3</v>
      </c>
      <c r="W49">
        <v>1</v>
      </c>
    </row>
    <row r="50" spans="1:23" x14ac:dyDescent="0.25">
      <c r="A50">
        <v>45</v>
      </c>
      <c r="B50" t="s">
        <v>112</v>
      </c>
      <c r="C50" t="s">
        <v>109</v>
      </c>
      <c r="D50" t="s">
        <v>37</v>
      </c>
      <c r="E50" t="s">
        <v>202</v>
      </c>
      <c r="F50" t="s">
        <v>194</v>
      </c>
      <c r="G50" s="12">
        <v>45654</v>
      </c>
      <c r="H50" s="7">
        <f t="shared" ca="1" si="10"/>
        <v>62</v>
      </c>
      <c r="I50" s="7">
        <f t="shared" ca="1" si="11"/>
        <v>2</v>
      </c>
      <c r="J50" s="7">
        <f t="shared" si="12"/>
        <v>1</v>
      </c>
      <c r="K50" s="7">
        <f t="shared" si="13"/>
        <v>5</v>
      </c>
      <c r="L50" s="7" t="str">
        <f t="shared" si="14"/>
        <v>C</v>
      </c>
      <c r="M50">
        <f t="shared" si="15"/>
        <v>5</v>
      </c>
      <c r="V50">
        <v>5</v>
      </c>
    </row>
    <row r="51" spans="1:23" x14ac:dyDescent="0.25">
      <c r="A51">
        <v>46</v>
      </c>
      <c r="B51" t="s">
        <v>235</v>
      </c>
      <c r="C51" t="s">
        <v>53</v>
      </c>
      <c r="D51" t="s">
        <v>236</v>
      </c>
      <c r="E51" t="s">
        <v>202</v>
      </c>
      <c r="F51" t="s">
        <v>237</v>
      </c>
      <c r="G51" s="12">
        <v>45680</v>
      </c>
      <c r="H51" s="7">
        <f t="shared" ca="1" si="10"/>
        <v>36</v>
      </c>
      <c r="I51" s="7">
        <f t="shared" ca="1" si="11"/>
        <v>1</v>
      </c>
      <c r="J51" s="7">
        <f t="shared" si="12"/>
        <v>1</v>
      </c>
      <c r="K51" s="7">
        <f t="shared" si="13"/>
        <v>13</v>
      </c>
      <c r="L51" s="7" t="str">
        <f t="shared" si="14"/>
        <v>A</v>
      </c>
      <c r="M51">
        <f t="shared" si="15"/>
        <v>15</v>
      </c>
      <c r="R51">
        <v>4</v>
      </c>
      <c r="T51">
        <v>5</v>
      </c>
      <c r="U51">
        <v>3</v>
      </c>
      <c r="V51">
        <v>3</v>
      </c>
    </row>
    <row r="52" spans="1:23" x14ac:dyDescent="0.25">
      <c r="A52">
        <v>47</v>
      </c>
      <c r="B52" t="s">
        <v>30</v>
      </c>
      <c r="C52" t="s">
        <v>31</v>
      </c>
      <c r="D52" t="s">
        <v>12</v>
      </c>
      <c r="E52" t="s">
        <v>202</v>
      </c>
      <c r="F52" t="s">
        <v>205</v>
      </c>
      <c r="G52" s="12">
        <v>45552</v>
      </c>
      <c r="H52" s="7">
        <f t="shared" ca="1" si="10"/>
        <v>164</v>
      </c>
      <c r="I52" s="7">
        <f t="shared" ca="1" si="11"/>
        <v>5</v>
      </c>
      <c r="J52" s="7">
        <f t="shared" si="12"/>
        <v>1</v>
      </c>
      <c r="K52" s="7">
        <f t="shared" si="13"/>
        <v>3</v>
      </c>
      <c r="L52" s="7" t="str">
        <f t="shared" si="14"/>
        <v>A</v>
      </c>
      <c r="M52">
        <f t="shared" si="15"/>
        <v>29</v>
      </c>
      <c r="N52">
        <v>7</v>
      </c>
      <c r="P52">
        <v>2</v>
      </c>
      <c r="U52">
        <v>9</v>
      </c>
      <c r="V52">
        <v>7</v>
      </c>
      <c r="W52">
        <v>4</v>
      </c>
    </row>
    <row r="53" spans="1:23" x14ac:dyDescent="0.25">
      <c r="A53">
        <v>48</v>
      </c>
      <c r="B53" t="s">
        <v>122</v>
      </c>
      <c r="C53" t="s">
        <v>121</v>
      </c>
      <c r="D53" t="s">
        <v>9</v>
      </c>
      <c r="E53" t="s">
        <v>202</v>
      </c>
      <c r="F53" t="s">
        <v>194</v>
      </c>
      <c r="G53" s="12">
        <v>45703</v>
      </c>
      <c r="H53" s="7">
        <f t="shared" ca="1" si="10"/>
        <v>13</v>
      </c>
      <c r="I53" s="7">
        <f t="shared" ca="1" si="11"/>
        <v>0</v>
      </c>
      <c r="J53" s="7">
        <f t="shared" si="12"/>
        <v>0</v>
      </c>
      <c r="K53" s="7">
        <f t="shared" si="13"/>
        <v>38</v>
      </c>
      <c r="L53" s="7" t="str">
        <f t="shared" ca="1" si="14"/>
        <v>D</v>
      </c>
      <c r="M53">
        <f t="shared" si="15"/>
        <v>0</v>
      </c>
    </row>
    <row r="54" spans="1:23" x14ac:dyDescent="0.25">
      <c r="A54">
        <v>49</v>
      </c>
      <c r="B54" t="s">
        <v>75</v>
      </c>
      <c r="C54" t="s">
        <v>76</v>
      </c>
      <c r="D54" t="s">
        <v>19</v>
      </c>
      <c r="E54" t="s">
        <v>32</v>
      </c>
      <c r="F54" t="s">
        <v>190</v>
      </c>
      <c r="G54" s="12">
        <v>45555</v>
      </c>
      <c r="H54" s="7">
        <f t="shared" ca="1" si="10"/>
        <v>161</v>
      </c>
      <c r="I54" s="7">
        <f t="shared" ca="1" si="11"/>
        <v>5</v>
      </c>
      <c r="J54" s="7">
        <f t="shared" si="12"/>
        <v>1</v>
      </c>
      <c r="K54" s="7">
        <f t="shared" si="13"/>
        <v>5</v>
      </c>
      <c r="L54" s="7" t="str">
        <f t="shared" si="14"/>
        <v>D</v>
      </c>
      <c r="M54">
        <f t="shared" si="15"/>
        <v>1</v>
      </c>
      <c r="N54">
        <v>1</v>
      </c>
    </row>
    <row r="55" spans="1:23" x14ac:dyDescent="0.25">
      <c r="A55">
        <v>50</v>
      </c>
      <c r="B55" t="s">
        <v>123</v>
      </c>
      <c r="C55" t="s">
        <v>124</v>
      </c>
      <c r="D55" t="s">
        <v>99</v>
      </c>
      <c r="E55" t="s">
        <v>32</v>
      </c>
      <c r="F55" t="s">
        <v>199</v>
      </c>
      <c r="G55" s="12">
        <v>45563</v>
      </c>
      <c r="H55" s="7">
        <f t="shared" ca="1" si="10"/>
        <v>153</v>
      </c>
      <c r="I55" s="7">
        <f t="shared" ca="1" si="11"/>
        <v>5</v>
      </c>
      <c r="J55" s="7">
        <f t="shared" si="12"/>
        <v>0</v>
      </c>
      <c r="K55" s="7">
        <f t="shared" si="13"/>
        <v>1</v>
      </c>
      <c r="L55" s="7" t="str">
        <f t="shared" ca="1" si="14"/>
        <v>D</v>
      </c>
      <c r="M55">
        <f t="shared" si="15"/>
        <v>0</v>
      </c>
    </row>
    <row r="56" spans="1:23" x14ac:dyDescent="0.25">
      <c r="A56">
        <v>51</v>
      </c>
      <c r="B56" t="s">
        <v>61</v>
      </c>
      <c r="C56" t="s">
        <v>1</v>
      </c>
      <c r="D56" t="s">
        <v>11</v>
      </c>
      <c r="E56" t="s">
        <v>32</v>
      </c>
      <c r="F56" t="s">
        <v>206</v>
      </c>
      <c r="G56" s="12">
        <v>45683</v>
      </c>
      <c r="H56" s="7">
        <f t="shared" ca="1" si="10"/>
        <v>33</v>
      </c>
      <c r="I56" s="7">
        <f t="shared" ca="1" si="11"/>
        <v>1</v>
      </c>
      <c r="J56" s="7">
        <f t="shared" si="12"/>
        <v>1</v>
      </c>
      <c r="K56" s="7">
        <f t="shared" si="13"/>
        <v>13</v>
      </c>
      <c r="L56" s="7" t="str">
        <f t="shared" si="14"/>
        <v>A</v>
      </c>
      <c r="M56">
        <f t="shared" si="15"/>
        <v>24</v>
      </c>
      <c r="N56">
        <v>3</v>
      </c>
      <c r="Q56">
        <v>1</v>
      </c>
      <c r="S56">
        <v>1</v>
      </c>
      <c r="U56">
        <v>8</v>
      </c>
      <c r="V56">
        <v>6</v>
      </c>
      <c r="W56">
        <v>5</v>
      </c>
    </row>
    <row r="57" spans="1:23" x14ac:dyDescent="0.25">
      <c r="A57">
        <v>52</v>
      </c>
      <c r="B57" t="s">
        <v>125</v>
      </c>
      <c r="C57" t="s">
        <v>104</v>
      </c>
      <c r="D57" t="s">
        <v>29</v>
      </c>
      <c r="E57" t="s">
        <v>32</v>
      </c>
      <c r="F57" t="s">
        <v>207</v>
      </c>
      <c r="G57" s="12">
        <v>45444</v>
      </c>
      <c r="H57" s="7">
        <f t="shared" ca="1" si="10"/>
        <v>272</v>
      </c>
      <c r="I57" s="7">
        <f t="shared" ca="1" si="11"/>
        <v>9</v>
      </c>
      <c r="J57" s="7">
        <f t="shared" si="12"/>
        <v>0</v>
      </c>
      <c r="K57" s="7">
        <f t="shared" si="13"/>
        <v>4</v>
      </c>
      <c r="L57" s="7" t="str">
        <f t="shared" ca="1" si="14"/>
        <v>E</v>
      </c>
      <c r="M57">
        <f t="shared" si="15"/>
        <v>0</v>
      </c>
    </row>
    <row r="58" spans="1:23" x14ac:dyDescent="0.25">
      <c r="A58">
        <v>53</v>
      </c>
      <c r="B58" t="s">
        <v>126</v>
      </c>
      <c r="C58" t="s">
        <v>127</v>
      </c>
      <c r="D58" t="s">
        <v>107</v>
      </c>
      <c r="E58" t="s">
        <v>32</v>
      </c>
      <c r="F58" t="s">
        <v>199</v>
      </c>
      <c r="G58" s="12">
        <v>45555</v>
      </c>
      <c r="H58" s="7">
        <f t="shared" ca="1" si="10"/>
        <v>161</v>
      </c>
      <c r="I58" s="7">
        <f t="shared" ca="1" si="11"/>
        <v>5</v>
      </c>
      <c r="J58" s="7">
        <f t="shared" si="12"/>
        <v>0</v>
      </c>
      <c r="K58" s="7">
        <f t="shared" si="13"/>
        <v>1</v>
      </c>
      <c r="L58" s="7" t="str">
        <f t="shared" ca="1" si="14"/>
        <v>D</v>
      </c>
      <c r="M58">
        <f t="shared" si="15"/>
        <v>0</v>
      </c>
    </row>
    <row r="59" spans="1:23" x14ac:dyDescent="0.25">
      <c r="A59">
        <v>54</v>
      </c>
      <c r="B59" t="s">
        <v>69</v>
      </c>
      <c r="C59" t="s">
        <v>34</v>
      </c>
      <c r="D59" t="s">
        <v>208</v>
      </c>
      <c r="E59" t="s">
        <v>32</v>
      </c>
      <c r="F59" t="s">
        <v>187</v>
      </c>
      <c r="G59" s="12">
        <v>45683</v>
      </c>
      <c r="H59" s="7">
        <f t="shared" ca="1" si="10"/>
        <v>33</v>
      </c>
      <c r="I59" s="7">
        <f t="shared" ca="1" si="11"/>
        <v>1</v>
      </c>
      <c r="J59" s="7">
        <f t="shared" si="12"/>
        <v>1</v>
      </c>
      <c r="K59" s="7">
        <f t="shared" si="13"/>
        <v>10</v>
      </c>
      <c r="L59" s="7" t="str">
        <f t="shared" si="14"/>
        <v>B</v>
      </c>
      <c r="M59">
        <f t="shared" si="15"/>
        <v>8</v>
      </c>
      <c r="N59">
        <v>2</v>
      </c>
      <c r="R59">
        <v>1</v>
      </c>
      <c r="U59">
        <v>1</v>
      </c>
      <c r="V59">
        <v>4</v>
      </c>
    </row>
    <row r="60" spans="1:23" x14ac:dyDescent="0.25">
      <c r="A60">
        <v>55</v>
      </c>
      <c r="B60" t="s">
        <v>128</v>
      </c>
      <c r="C60" t="s">
        <v>129</v>
      </c>
      <c r="D60" t="s">
        <v>9</v>
      </c>
      <c r="E60" t="s">
        <v>32</v>
      </c>
      <c r="F60" t="s">
        <v>201</v>
      </c>
      <c r="G60" s="12">
        <v>45689</v>
      </c>
      <c r="H60" s="7">
        <f t="shared" ca="1" si="10"/>
        <v>27</v>
      </c>
      <c r="I60" s="7">
        <f t="shared" ca="1" si="11"/>
        <v>1</v>
      </c>
      <c r="J60" s="7">
        <f t="shared" si="12"/>
        <v>0</v>
      </c>
      <c r="K60" s="7">
        <f t="shared" si="13"/>
        <v>5</v>
      </c>
      <c r="L60" s="7" t="str">
        <f t="shared" ca="1" si="14"/>
        <v>D</v>
      </c>
      <c r="M60">
        <f t="shared" si="15"/>
        <v>0</v>
      </c>
    </row>
    <row r="61" spans="1:23" x14ac:dyDescent="0.25">
      <c r="A61">
        <v>56</v>
      </c>
      <c r="B61" t="s">
        <v>130</v>
      </c>
      <c r="C61" t="s">
        <v>109</v>
      </c>
      <c r="D61" t="s">
        <v>22</v>
      </c>
      <c r="E61" t="s">
        <v>32</v>
      </c>
      <c r="F61" t="s">
        <v>194</v>
      </c>
      <c r="G61" s="12">
        <v>45703</v>
      </c>
      <c r="H61" s="7">
        <f t="shared" ca="1" si="10"/>
        <v>13</v>
      </c>
      <c r="I61" s="7">
        <f t="shared" ca="1" si="11"/>
        <v>0</v>
      </c>
      <c r="J61" s="7">
        <f t="shared" si="12"/>
        <v>1</v>
      </c>
      <c r="K61" s="7">
        <f t="shared" si="13"/>
        <v>5</v>
      </c>
      <c r="L61" s="7" t="str">
        <f t="shared" ca="1" si="14"/>
        <v>C</v>
      </c>
      <c r="M61">
        <f t="shared" si="15"/>
        <v>2</v>
      </c>
      <c r="U61">
        <v>1</v>
      </c>
      <c r="V61">
        <v>1</v>
      </c>
    </row>
    <row r="62" spans="1:23" x14ac:dyDescent="0.25">
      <c r="A62">
        <v>57</v>
      </c>
      <c r="B62" t="s">
        <v>59</v>
      </c>
      <c r="C62" t="s">
        <v>1</v>
      </c>
      <c r="D62" t="s">
        <v>210</v>
      </c>
      <c r="E62" t="s">
        <v>32</v>
      </c>
      <c r="F62" t="s">
        <v>190</v>
      </c>
      <c r="G62" s="12">
        <v>45563</v>
      </c>
      <c r="H62" s="7">
        <f t="shared" ca="1" si="10"/>
        <v>153</v>
      </c>
      <c r="I62" s="7">
        <f t="shared" ca="1" si="11"/>
        <v>5</v>
      </c>
      <c r="J62" s="7">
        <f t="shared" si="12"/>
        <v>1</v>
      </c>
      <c r="K62" s="7">
        <f t="shared" si="13"/>
        <v>13</v>
      </c>
      <c r="L62" s="7" t="str">
        <f t="shared" si="14"/>
        <v>C</v>
      </c>
      <c r="M62">
        <f t="shared" si="15"/>
        <v>4</v>
      </c>
      <c r="N62">
        <v>2</v>
      </c>
      <c r="U62">
        <v>2</v>
      </c>
    </row>
    <row r="63" spans="1:23" x14ac:dyDescent="0.25">
      <c r="A63">
        <v>58</v>
      </c>
      <c r="B63" t="s">
        <v>60</v>
      </c>
      <c r="C63" t="s">
        <v>34</v>
      </c>
      <c r="D63" t="s">
        <v>209</v>
      </c>
      <c r="E63" t="s">
        <v>32</v>
      </c>
      <c r="F63" t="s">
        <v>190</v>
      </c>
      <c r="G63" s="12">
        <v>45570</v>
      </c>
      <c r="H63" s="7">
        <f t="shared" ca="1" si="10"/>
        <v>146</v>
      </c>
      <c r="I63" s="7">
        <f t="shared" ca="1" si="11"/>
        <v>5</v>
      </c>
      <c r="J63" s="7">
        <f t="shared" si="12"/>
        <v>1</v>
      </c>
      <c r="K63" s="7">
        <f t="shared" si="13"/>
        <v>10</v>
      </c>
      <c r="L63" s="7" t="str">
        <f t="shared" si="14"/>
        <v>A</v>
      </c>
      <c r="M63">
        <f t="shared" si="15"/>
        <v>11</v>
      </c>
      <c r="N63">
        <v>2</v>
      </c>
      <c r="Q63">
        <v>2</v>
      </c>
      <c r="U63">
        <v>3</v>
      </c>
      <c r="V63">
        <v>4</v>
      </c>
    </row>
    <row r="64" spans="1:23" x14ac:dyDescent="0.25">
      <c r="A64">
        <v>59</v>
      </c>
      <c r="B64" t="s">
        <v>131</v>
      </c>
      <c r="C64" t="s">
        <v>109</v>
      </c>
      <c r="D64" t="s">
        <v>132</v>
      </c>
      <c r="E64" t="s">
        <v>32</v>
      </c>
      <c r="F64" t="s">
        <v>201</v>
      </c>
      <c r="G64" s="12">
        <v>45654</v>
      </c>
      <c r="H64" s="7">
        <f t="shared" ca="1" si="10"/>
        <v>62</v>
      </c>
      <c r="I64" s="7">
        <f t="shared" ca="1" si="11"/>
        <v>2</v>
      </c>
      <c r="J64" s="7">
        <f t="shared" si="12"/>
        <v>1</v>
      </c>
      <c r="K64" s="7">
        <f t="shared" si="13"/>
        <v>5</v>
      </c>
      <c r="L64" s="7" t="str">
        <f t="shared" si="14"/>
        <v>D</v>
      </c>
      <c r="M64">
        <f t="shared" si="15"/>
        <v>1</v>
      </c>
      <c r="V64">
        <v>1</v>
      </c>
    </row>
    <row r="65" spans="1:23" x14ac:dyDescent="0.25">
      <c r="A65">
        <v>60</v>
      </c>
      <c r="B65" t="s">
        <v>133</v>
      </c>
      <c r="C65" t="s">
        <v>76</v>
      </c>
      <c r="D65" t="s">
        <v>11</v>
      </c>
      <c r="E65" t="s">
        <v>141</v>
      </c>
      <c r="F65" t="s">
        <v>193</v>
      </c>
      <c r="G65" s="12">
        <v>45555</v>
      </c>
      <c r="H65" s="7">
        <f t="shared" ca="1" si="10"/>
        <v>161</v>
      </c>
      <c r="I65" s="7">
        <f t="shared" ca="1" si="11"/>
        <v>5</v>
      </c>
      <c r="J65" s="7">
        <f t="shared" si="12"/>
        <v>0</v>
      </c>
      <c r="K65" s="7">
        <f t="shared" si="13"/>
        <v>5</v>
      </c>
      <c r="L65" s="7" t="str">
        <f t="shared" ca="1" si="14"/>
        <v>E</v>
      </c>
      <c r="M65">
        <f t="shared" si="15"/>
        <v>0</v>
      </c>
    </row>
    <row r="66" spans="1:23" x14ac:dyDescent="0.25">
      <c r="A66">
        <v>61</v>
      </c>
      <c r="B66" t="s">
        <v>134</v>
      </c>
      <c r="C66" t="s">
        <v>4</v>
      </c>
      <c r="D66" t="s">
        <v>139</v>
      </c>
      <c r="E66" t="s">
        <v>141</v>
      </c>
      <c r="F66" t="s">
        <v>193</v>
      </c>
      <c r="G66" s="12">
        <v>45555</v>
      </c>
      <c r="H66" s="7">
        <f t="shared" ca="1" si="10"/>
        <v>161</v>
      </c>
      <c r="I66" s="7">
        <f t="shared" ca="1" si="11"/>
        <v>5</v>
      </c>
      <c r="J66" s="7">
        <f t="shared" si="12"/>
        <v>1</v>
      </c>
      <c r="K66" s="7">
        <f t="shared" si="13"/>
        <v>10</v>
      </c>
      <c r="L66" s="7" t="str">
        <f t="shared" si="14"/>
        <v>C</v>
      </c>
      <c r="M66">
        <f t="shared" si="15"/>
        <v>4</v>
      </c>
      <c r="U66">
        <v>4</v>
      </c>
    </row>
    <row r="67" spans="1:23" x14ac:dyDescent="0.25">
      <c r="A67">
        <v>62</v>
      </c>
      <c r="B67" t="s">
        <v>135</v>
      </c>
      <c r="C67" t="s">
        <v>31</v>
      </c>
      <c r="D67" t="s">
        <v>140</v>
      </c>
      <c r="E67" t="s">
        <v>141</v>
      </c>
      <c r="F67" t="s">
        <v>187</v>
      </c>
      <c r="G67" s="12">
        <v>45570</v>
      </c>
      <c r="H67" s="7">
        <f t="shared" ca="1" si="10"/>
        <v>146</v>
      </c>
      <c r="I67" s="7">
        <f t="shared" ca="1" si="11"/>
        <v>5</v>
      </c>
      <c r="J67" s="7">
        <f t="shared" si="12"/>
        <v>1</v>
      </c>
      <c r="K67" s="7">
        <f t="shared" si="13"/>
        <v>3</v>
      </c>
      <c r="L67" s="7" t="str">
        <f t="shared" ca="1" si="14"/>
        <v>D</v>
      </c>
      <c r="M67">
        <f t="shared" si="15"/>
        <v>2</v>
      </c>
      <c r="W67">
        <v>2</v>
      </c>
    </row>
    <row r="68" spans="1:23" x14ac:dyDescent="0.25">
      <c r="A68">
        <v>63</v>
      </c>
      <c r="B68" t="s">
        <v>136</v>
      </c>
      <c r="C68" t="s">
        <v>34</v>
      </c>
      <c r="D68" t="s">
        <v>10</v>
      </c>
      <c r="E68" t="s">
        <v>141</v>
      </c>
      <c r="F68" t="s">
        <v>211</v>
      </c>
      <c r="G68" s="12">
        <v>45586</v>
      </c>
      <c r="H68" s="7">
        <f t="shared" ca="1" si="10"/>
        <v>130</v>
      </c>
      <c r="I68" s="7">
        <f t="shared" ca="1" si="11"/>
        <v>4</v>
      </c>
      <c r="J68" s="7">
        <f t="shared" si="12"/>
        <v>1</v>
      </c>
      <c r="K68" s="7">
        <f t="shared" si="13"/>
        <v>10</v>
      </c>
      <c r="L68" s="7" t="str">
        <f t="shared" si="14"/>
        <v>B</v>
      </c>
      <c r="M68">
        <f t="shared" si="15"/>
        <v>9</v>
      </c>
      <c r="T68">
        <v>3</v>
      </c>
      <c r="U68">
        <v>2</v>
      </c>
      <c r="W68">
        <v>4</v>
      </c>
    </row>
    <row r="69" spans="1:23" x14ac:dyDescent="0.25">
      <c r="A69">
        <v>64</v>
      </c>
      <c r="B69" t="s">
        <v>137</v>
      </c>
      <c r="C69" t="s">
        <v>4</v>
      </c>
      <c r="D69" t="s">
        <v>12</v>
      </c>
      <c r="E69" t="s">
        <v>141</v>
      </c>
      <c r="F69" t="s">
        <v>212</v>
      </c>
      <c r="G69" s="12">
        <v>45627</v>
      </c>
      <c r="H69" s="7">
        <f t="shared" ca="1" si="10"/>
        <v>89</v>
      </c>
      <c r="I69" s="7">
        <f t="shared" ca="1" si="11"/>
        <v>3</v>
      </c>
      <c r="J69" s="7">
        <f t="shared" si="12"/>
        <v>1</v>
      </c>
      <c r="K69" s="7">
        <f t="shared" si="13"/>
        <v>10</v>
      </c>
      <c r="L69" s="7" t="str">
        <f t="shared" ca="1" si="14"/>
        <v>D</v>
      </c>
      <c r="M69">
        <f t="shared" si="15"/>
        <v>2</v>
      </c>
      <c r="V69">
        <v>2</v>
      </c>
    </row>
    <row r="70" spans="1:23" x14ac:dyDescent="0.25">
      <c r="A70">
        <v>65</v>
      </c>
      <c r="B70" t="s">
        <v>138</v>
      </c>
      <c r="C70" t="s">
        <v>4</v>
      </c>
      <c r="D70" t="s">
        <v>143</v>
      </c>
      <c r="E70" t="s">
        <v>141</v>
      </c>
      <c r="F70" t="s">
        <v>254</v>
      </c>
      <c r="G70" s="12">
        <v>45683</v>
      </c>
      <c r="H70" s="7">
        <f t="shared" ca="1" si="10"/>
        <v>33</v>
      </c>
      <c r="I70" s="7">
        <f t="shared" ca="1" si="11"/>
        <v>1</v>
      </c>
      <c r="J70" s="7">
        <f t="shared" si="12"/>
        <v>1</v>
      </c>
      <c r="K70" s="7">
        <f t="shared" si="13"/>
        <v>10</v>
      </c>
      <c r="L70" s="7" t="str">
        <f t="shared" si="14"/>
        <v>C</v>
      </c>
      <c r="M70">
        <f t="shared" si="15"/>
        <v>3</v>
      </c>
      <c r="U70">
        <v>3</v>
      </c>
    </row>
    <row r="71" spans="1:23" x14ac:dyDescent="0.25">
      <c r="A71">
        <v>66</v>
      </c>
      <c r="B71" t="s">
        <v>35</v>
      </c>
      <c r="C71" t="s">
        <v>34</v>
      </c>
      <c r="D71" t="s">
        <v>142</v>
      </c>
      <c r="E71" t="s">
        <v>141</v>
      </c>
      <c r="F71" t="s">
        <v>201</v>
      </c>
      <c r="G71" s="12">
        <v>45683</v>
      </c>
      <c r="H71" s="7">
        <f t="shared" ref="H71:H116" ca="1" si="16">TODAY()-G71</f>
        <v>33</v>
      </c>
      <c r="I71" s="7">
        <f t="shared" ref="I71:I116" ca="1" si="17">ROUND(H71/30,0)</f>
        <v>1</v>
      </c>
      <c r="J71" s="7">
        <f t="shared" ref="J71:J116" si="18">IF(M71&gt;0,1,0)</f>
        <v>1</v>
      </c>
      <c r="K71" s="7">
        <f t="shared" ref="K71:K116" si="19">COUNTIF($C$6:$C$116,C71)</f>
        <v>10</v>
      </c>
      <c r="L71" s="7" t="str">
        <f t="shared" ref="L71:L116" si="20">IF(M71/$M$2&gt;0.01,"A",IF(M71/$M$2&gt;0.005,"B",IF(M71/$M$2&gt;0.002,"C",IF(M71/$M$2&gt;0.001,IF(I71&lt;3,"C","D"),IF(M71/$M$2&gt;0,"D",IF(I71&lt;2,"D",IF(K71=1,"D","E")))))))</f>
        <v>A</v>
      </c>
      <c r="M71">
        <f t="shared" si="15"/>
        <v>11</v>
      </c>
      <c r="N71">
        <v>7</v>
      </c>
      <c r="P71">
        <v>1</v>
      </c>
      <c r="U71">
        <v>1</v>
      </c>
      <c r="V71">
        <v>2</v>
      </c>
    </row>
    <row r="72" spans="1:23" x14ac:dyDescent="0.25">
      <c r="A72">
        <v>67</v>
      </c>
      <c r="B72" t="s">
        <v>49</v>
      </c>
      <c r="C72" t="s">
        <v>31</v>
      </c>
      <c r="D72" t="s">
        <v>12</v>
      </c>
      <c r="E72" t="s">
        <v>16</v>
      </c>
      <c r="F72" t="s">
        <v>185</v>
      </c>
      <c r="G72" s="12">
        <v>45555</v>
      </c>
      <c r="H72" s="7">
        <f t="shared" ca="1" si="16"/>
        <v>161</v>
      </c>
      <c r="I72" s="7">
        <f t="shared" ca="1" si="17"/>
        <v>5</v>
      </c>
      <c r="J72" s="7">
        <f t="shared" si="18"/>
        <v>1</v>
      </c>
      <c r="K72" s="7">
        <f t="shared" si="19"/>
        <v>3</v>
      </c>
      <c r="L72" s="7" t="str">
        <f t="shared" si="20"/>
        <v>A</v>
      </c>
      <c r="M72">
        <f t="shared" si="15"/>
        <v>23</v>
      </c>
      <c r="N72">
        <v>5</v>
      </c>
      <c r="P72">
        <v>2</v>
      </c>
      <c r="Q72">
        <v>2</v>
      </c>
      <c r="R72">
        <v>5</v>
      </c>
      <c r="U72">
        <v>3</v>
      </c>
      <c r="V72">
        <v>5</v>
      </c>
      <c r="W72">
        <v>1</v>
      </c>
    </row>
    <row r="73" spans="1:23" x14ac:dyDescent="0.25">
      <c r="A73">
        <v>68</v>
      </c>
      <c r="B73" t="s">
        <v>39</v>
      </c>
      <c r="C73" t="s">
        <v>40</v>
      </c>
      <c r="D73" t="s">
        <v>29</v>
      </c>
      <c r="E73" t="s">
        <v>16</v>
      </c>
      <c r="F73" t="s">
        <v>183</v>
      </c>
      <c r="G73" s="12">
        <v>45555</v>
      </c>
      <c r="H73" s="7">
        <f t="shared" ca="1" si="16"/>
        <v>161</v>
      </c>
      <c r="I73" s="7">
        <f t="shared" ca="1" si="17"/>
        <v>5</v>
      </c>
      <c r="J73" s="7">
        <f t="shared" si="18"/>
        <v>1</v>
      </c>
      <c r="K73" s="7">
        <f t="shared" si="19"/>
        <v>1</v>
      </c>
      <c r="L73" s="7" t="str">
        <f t="shared" si="20"/>
        <v>A</v>
      </c>
      <c r="M73">
        <f t="shared" si="15"/>
        <v>18</v>
      </c>
      <c r="N73">
        <v>1</v>
      </c>
      <c r="Q73">
        <v>2</v>
      </c>
      <c r="R73">
        <v>5</v>
      </c>
      <c r="U73">
        <v>5</v>
      </c>
      <c r="V73">
        <v>5</v>
      </c>
    </row>
    <row r="74" spans="1:23" x14ac:dyDescent="0.25">
      <c r="A74">
        <v>69</v>
      </c>
      <c r="B74" t="s">
        <v>50</v>
      </c>
      <c r="C74" t="s">
        <v>26</v>
      </c>
      <c r="D74" t="s">
        <v>9</v>
      </c>
      <c r="E74" t="s">
        <v>16</v>
      </c>
      <c r="F74" t="s">
        <v>194</v>
      </c>
      <c r="G74" s="12">
        <v>45683</v>
      </c>
      <c r="H74" s="7">
        <f t="shared" ca="1" si="16"/>
        <v>33</v>
      </c>
      <c r="I74" s="7">
        <f t="shared" ca="1" si="17"/>
        <v>1</v>
      </c>
      <c r="J74" s="7">
        <f t="shared" si="18"/>
        <v>1</v>
      </c>
      <c r="K74" s="7">
        <f t="shared" si="19"/>
        <v>14</v>
      </c>
      <c r="L74" s="7" t="str">
        <f t="shared" si="20"/>
        <v>A</v>
      </c>
      <c r="M74">
        <f t="shared" ref="M74:M116" si="21">SUM(N74:X74)</f>
        <v>20</v>
      </c>
      <c r="N74">
        <v>10</v>
      </c>
      <c r="R74">
        <v>3</v>
      </c>
      <c r="U74">
        <v>3</v>
      </c>
      <c r="V74">
        <v>2</v>
      </c>
      <c r="W74">
        <v>2</v>
      </c>
    </row>
    <row r="75" spans="1:23" x14ac:dyDescent="0.25">
      <c r="A75">
        <v>70</v>
      </c>
      <c r="B75" t="s">
        <v>7</v>
      </c>
      <c r="C75" t="s">
        <v>1</v>
      </c>
      <c r="D75" t="s">
        <v>11</v>
      </c>
      <c r="E75" t="s">
        <v>16</v>
      </c>
      <c r="F75" t="s">
        <v>200</v>
      </c>
      <c r="G75" s="12">
        <v>45555</v>
      </c>
      <c r="H75" s="7">
        <f t="shared" ca="1" si="16"/>
        <v>161</v>
      </c>
      <c r="I75" s="7">
        <f t="shared" ca="1" si="17"/>
        <v>5</v>
      </c>
      <c r="J75" s="7">
        <f t="shared" si="18"/>
        <v>1</v>
      </c>
      <c r="K75" s="7">
        <f t="shared" si="19"/>
        <v>13</v>
      </c>
      <c r="L75" s="7" t="str">
        <f t="shared" si="20"/>
        <v>A</v>
      </c>
      <c r="M75">
        <f t="shared" si="21"/>
        <v>23</v>
      </c>
      <c r="N75">
        <v>8</v>
      </c>
      <c r="R75">
        <v>3</v>
      </c>
      <c r="U75">
        <v>7</v>
      </c>
      <c r="V75">
        <v>3</v>
      </c>
      <c r="W75">
        <v>2</v>
      </c>
    </row>
    <row r="76" spans="1:23" x14ac:dyDescent="0.25">
      <c r="A76">
        <v>71</v>
      </c>
      <c r="B76" t="s">
        <v>72</v>
      </c>
      <c r="C76" t="s">
        <v>26</v>
      </c>
      <c r="D76" t="s">
        <v>19</v>
      </c>
      <c r="E76" t="s">
        <v>16</v>
      </c>
      <c r="F76" t="s">
        <v>185</v>
      </c>
      <c r="G76" s="12">
        <v>45555</v>
      </c>
      <c r="H76" s="7">
        <f t="shared" ca="1" si="16"/>
        <v>161</v>
      </c>
      <c r="I76" s="7">
        <f t="shared" ca="1" si="17"/>
        <v>5</v>
      </c>
      <c r="J76" s="7">
        <f t="shared" si="18"/>
        <v>1</v>
      </c>
      <c r="K76" s="7">
        <f t="shared" si="19"/>
        <v>14</v>
      </c>
      <c r="L76" s="7" t="str">
        <f t="shared" si="20"/>
        <v>B</v>
      </c>
      <c r="M76">
        <f t="shared" si="21"/>
        <v>8</v>
      </c>
      <c r="N76">
        <v>2</v>
      </c>
      <c r="U76">
        <v>3</v>
      </c>
      <c r="V76">
        <v>1</v>
      </c>
      <c r="W76">
        <v>2</v>
      </c>
    </row>
    <row r="77" spans="1:23" x14ac:dyDescent="0.25">
      <c r="A77">
        <v>72</v>
      </c>
      <c r="B77" t="s">
        <v>67</v>
      </c>
      <c r="C77" t="s">
        <v>26</v>
      </c>
      <c r="D77" t="s">
        <v>37</v>
      </c>
      <c r="E77" t="s">
        <v>16</v>
      </c>
      <c r="F77" t="s">
        <v>194</v>
      </c>
      <c r="G77" s="12">
        <v>45619</v>
      </c>
      <c r="H77" s="7">
        <f t="shared" ca="1" si="16"/>
        <v>97</v>
      </c>
      <c r="I77" s="7">
        <f t="shared" ca="1" si="17"/>
        <v>3</v>
      </c>
      <c r="J77" s="7">
        <f t="shared" si="18"/>
        <v>1</v>
      </c>
      <c r="K77" s="7">
        <f t="shared" si="19"/>
        <v>14</v>
      </c>
      <c r="L77" s="7" t="str">
        <f t="shared" si="20"/>
        <v>B</v>
      </c>
      <c r="M77">
        <f t="shared" si="21"/>
        <v>10</v>
      </c>
      <c r="N77">
        <v>5</v>
      </c>
      <c r="R77">
        <v>1</v>
      </c>
      <c r="U77">
        <v>2</v>
      </c>
      <c r="W77">
        <v>2</v>
      </c>
    </row>
    <row r="78" spans="1:23" x14ac:dyDescent="0.25">
      <c r="A78">
        <v>73</v>
      </c>
      <c r="B78" t="s">
        <v>52</v>
      </c>
      <c r="C78" t="s">
        <v>45</v>
      </c>
      <c r="D78" t="s">
        <v>145</v>
      </c>
      <c r="E78" t="s">
        <v>16</v>
      </c>
      <c r="F78" t="s">
        <v>213</v>
      </c>
      <c r="G78" s="12">
        <v>45555</v>
      </c>
      <c r="H78" s="7">
        <f t="shared" ca="1" si="16"/>
        <v>161</v>
      </c>
      <c r="I78" s="7">
        <f t="shared" ca="1" si="17"/>
        <v>5</v>
      </c>
      <c r="J78" s="7">
        <f t="shared" si="18"/>
        <v>1</v>
      </c>
      <c r="K78" s="7">
        <f t="shared" si="19"/>
        <v>4</v>
      </c>
      <c r="L78" s="7" t="str">
        <f t="shared" si="20"/>
        <v>B</v>
      </c>
      <c r="M78">
        <f t="shared" si="21"/>
        <v>9</v>
      </c>
      <c r="N78">
        <v>2</v>
      </c>
      <c r="Q78">
        <v>1</v>
      </c>
      <c r="U78">
        <v>5</v>
      </c>
      <c r="W78">
        <v>1</v>
      </c>
    </row>
    <row r="79" spans="1:23" x14ac:dyDescent="0.25">
      <c r="A79">
        <v>74</v>
      </c>
      <c r="B79" t="s">
        <v>51</v>
      </c>
      <c r="C79" t="s">
        <v>53</v>
      </c>
      <c r="D79" t="s">
        <v>146</v>
      </c>
      <c r="E79" t="s">
        <v>16</v>
      </c>
      <c r="F79" t="s">
        <v>213</v>
      </c>
      <c r="G79" s="12">
        <v>45555</v>
      </c>
      <c r="H79" s="7">
        <f t="shared" ca="1" si="16"/>
        <v>161</v>
      </c>
      <c r="I79" s="7">
        <f t="shared" ca="1" si="17"/>
        <v>5</v>
      </c>
      <c r="J79" s="7">
        <f t="shared" si="18"/>
        <v>1</v>
      </c>
      <c r="K79" s="7">
        <f t="shared" si="19"/>
        <v>13</v>
      </c>
      <c r="L79" s="7" t="str">
        <f t="shared" si="20"/>
        <v>C</v>
      </c>
      <c r="M79">
        <f t="shared" si="21"/>
        <v>3</v>
      </c>
      <c r="N79">
        <v>3</v>
      </c>
    </row>
    <row r="80" spans="1:23" x14ac:dyDescent="0.25">
      <c r="A80">
        <v>75</v>
      </c>
      <c r="B80" t="s">
        <v>144</v>
      </c>
      <c r="C80" t="s">
        <v>53</v>
      </c>
      <c r="D80" t="s">
        <v>147</v>
      </c>
      <c r="E80" t="s">
        <v>16</v>
      </c>
      <c r="F80" t="s">
        <v>213</v>
      </c>
      <c r="G80" s="12">
        <v>45555</v>
      </c>
      <c r="H80" s="7">
        <f t="shared" ca="1" si="16"/>
        <v>161</v>
      </c>
      <c r="I80" s="7">
        <f t="shared" ca="1" si="17"/>
        <v>5</v>
      </c>
      <c r="J80" s="7">
        <f t="shared" si="18"/>
        <v>0</v>
      </c>
      <c r="K80" s="7">
        <f t="shared" si="19"/>
        <v>13</v>
      </c>
      <c r="L80" s="7" t="str">
        <f t="shared" ca="1" si="20"/>
        <v>E</v>
      </c>
      <c r="M80">
        <f t="shared" si="21"/>
        <v>0</v>
      </c>
    </row>
    <row r="81" spans="1:23" x14ac:dyDescent="0.25">
      <c r="A81">
        <v>76</v>
      </c>
      <c r="B81" t="s">
        <v>13</v>
      </c>
      <c r="C81" t="s">
        <v>18</v>
      </c>
      <c r="D81" t="s">
        <v>19</v>
      </c>
      <c r="E81" t="s">
        <v>16</v>
      </c>
      <c r="F81" t="s">
        <v>195</v>
      </c>
      <c r="G81" s="12">
        <v>45706</v>
      </c>
      <c r="H81" s="7">
        <f t="shared" ca="1" si="16"/>
        <v>10</v>
      </c>
      <c r="I81" s="7">
        <f t="shared" ca="1" si="17"/>
        <v>0</v>
      </c>
      <c r="J81" s="7">
        <f t="shared" si="18"/>
        <v>1</v>
      </c>
      <c r="K81" s="7">
        <f t="shared" si="19"/>
        <v>1</v>
      </c>
      <c r="L81" s="7" t="str">
        <f t="shared" si="20"/>
        <v>A</v>
      </c>
      <c r="M81">
        <f t="shared" si="21"/>
        <v>43</v>
      </c>
      <c r="N81">
        <v>9</v>
      </c>
      <c r="R81">
        <v>5</v>
      </c>
      <c r="S81">
        <v>3</v>
      </c>
      <c r="T81">
        <v>2</v>
      </c>
      <c r="U81">
        <v>8</v>
      </c>
      <c r="V81">
        <v>10</v>
      </c>
      <c r="W81">
        <v>6</v>
      </c>
    </row>
    <row r="82" spans="1:23" x14ac:dyDescent="0.25">
      <c r="A82">
        <v>77</v>
      </c>
      <c r="B82" t="s">
        <v>46</v>
      </c>
      <c r="C82" t="s">
        <v>26</v>
      </c>
      <c r="D82" t="s">
        <v>10</v>
      </c>
      <c r="E82" t="s">
        <v>16</v>
      </c>
      <c r="F82" t="s">
        <v>211</v>
      </c>
      <c r="G82" s="12">
        <v>45598</v>
      </c>
      <c r="H82" s="7">
        <f t="shared" ca="1" si="16"/>
        <v>118</v>
      </c>
      <c r="I82" s="7">
        <f t="shared" ca="1" si="17"/>
        <v>4</v>
      </c>
      <c r="J82" s="7">
        <f t="shared" si="18"/>
        <v>1</v>
      </c>
      <c r="K82" s="7">
        <f t="shared" si="19"/>
        <v>14</v>
      </c>
      <c r="L82" s="7" t="str">
        <f t="shared" si="20"/>
        <v>B</v>
      </c>
      <c r="M82">
        <f t="shared" si="21"/>
        <v>7</v>
      </c>
      <c r="N82">
        <v>4</v>
      </c>
      <c r="U82">
        <v>3</v>
      </c>
    </row>
    <row r="83" spans="1:23" x14ac:dyDescent="0.25">
      <c r="A83">
        <v>78</v>
      </c>
      <c r="B83" t="s">
        <v>56</v>
      </c>
      <c r="C83" t="s">
        <v>21</v>
      </c>
      <c r="D83" t="s">
        <v>37</v>
      </c>
      <c r="E83" t="s">
        <v>57</v>
      </c>
      <c r="F83" t="s">
        <v>193</v>
      </c>
      <c r="G83" s="12">
        <v>45555</v>
      </c>
      <c r="H83" s="7">
        <f t="shared" ca="1" si="16"/>
        <v>161</v>
      </c>
      <c r="I83" s="7">
        <f t="shared" ca="1" si="17"/>
        <v>5</v>
      </c>
      <c r="J83" s="7">
        <f t="shared" si="18"/>
        <v>1</v>
      </c>
      <c r="K83" s="7">
        <f t="shared" si="19"/>
        <v>6</v>
      </c>
      <c r="L83" s="7" t="str">
        <f t="shared" si="20"/>
        <v>A</v>
      </c>
      <c r="M83">
        <f t="shared" si="21"/>
        <v>18</v>
      </c>
      <c r="N83">
        <v>6</v>
      </c>
      <c r="Q83">
        <v>2</v>
      </c>
      <c r="R83">
        <v>3</v>
      </c>
      <c r="U83">
        <v>2</v>
      </c>
      <c r="V83">
        <v>1</v>
      </c>
      <c r="W83">
        <v>4</v>
      </c>
    </row>
    <row r="84" spans="1:23" x14ac:dyDescent="0.25">
      <c r="A84">
        <v>79</v>
      </c>
      <c r="B84" t="s">
        <v>148</v>
      </c>
      <c r="C84" t="s">
        <v>53</v>
      </c>
      <c r="D84" t="s">
        <v>19</v>
      </c>
      <c r="E84" t="s">
        <v>57</v>
      </c>
      <c r="F84" t="s">
        <v>193</v>
      </c>
      <c r="G84" s="12">
        <v>45555</v>
      </c>
      <c r="H84" s="7">
        <f t="shared" ca="1" si="16"/>
        <v>161</v>
      </c>
      <c r="I84" s="7">
        <f t="shared" ca="1" si="17"/>
        <v>5</v>
      </c>
      <c r="J84" s="7">
        <f t="shared" si="18"/>
        <v>1</v>
      </c>
      <c r="K84" s="7">
        <f t="shared" si="19"/>
        <v>13</v>
      </c>
      <c r="L84" s="7" t="str">
        <f t="shared" si="20"/>
        <v>C</v>
      </c>
      <c r="M84">
        <f t="shared" si="21"/>
        <v>4</v>
      </c>
      <c r="R84">
        <v>1</v>
      </c>
      <c r="U84">
        <v>3</v>
      </c>
    </row>
    <row r="85" spans="1:23" x14ac:dyDescent="0.25">
      <c r="A85">
        <v>80</v>
      </c>
      <c r="B85" t="s">
        <v>149</v>
      </c>
      <c r="C85" t="s">
        <v>1</v>
      </c>
      <c r="D85" t="s">
        <v>29</v>
      </c>
      <c r="E85" t="s">
        <v>151</v>
      </c>
      <c r="F85" t="s">
        <v>193</v>
      </c>
      <c r="G85" s="12">
        <v>45555</v>
      </c>
      <c r="H85" s="7">
        <f t="shared" ca="1" si="16"/>
        <v>161</v>
      </c>
      <c r="I85" s="7">
        <f t="shared" ca="1" si="17"/>
        <v>5</v>
      </c>
      <c r="J85" s="7">
        <f t="shared" si="18"/>
        <v>1</v>
      </c>
      <c r="K85" s="7">
        <f t="shared" si="19"/>
        <v>13</v>
      </c>
      <c r="L85" s="7" t="str">
        <f t="shared" si="20"/>
        <v>B</v>
      </c>
      <c r="M85">
        <f t="shared" si="21"/>
        <v>10</v>
      </c>
      <c r="U85">
        <v>2</v>
      </c>
      <c r="V85">
        <v>2</v>
      </c>
      <c r="W85">
        <v>6</v>
      </c>
    </row>
    <row r="86" spans="1:23" x14ac:dyDescent="0.25">
      <c r="A86">
        <v>81</v>
      </c>
      <c r="B86" t="s">
        <v>150</v>
      </c>
      <c r="C86" t="s">
        <v>74</v>
      </c>
      <c r="D86" t="s">
        <v>107</v>
      </c>
      <c r="E86" t="s">
        <v>151</v>
      </c>
      <c r="F86" t="s">
        <v>193</v>
      </c>
      <c r="G86" s="12">
        <v>45555</v>
      </c>
      <c r="H86" s="7">
        <f t="shared" ca="1" si="16"/>
        <v>161</v>
      </c>
      <c r="I86" s="7">
        <f t="shared" ca="1" si="17"/>
        <v>5</v>
      </c>
      <c r="J86" s="7">
        <f t="shared" si="18"/>
        <v>0</v>
      </c>
      <c r="K86" s="7">
        <f t="shared" si="19"/>
        <v>2</v>
      </c>
      <c r="L86" s="7" t="str">
        <f t="shared" ca="1" si="20"/>
        <v>E</v>
      </c>
      <c r="M86">
        <f t="shared" si="21"/>
        <v>0</v>
      </c>
    </row>
    <row r="87" spans="1:23" x14ac:dyDescent="0.25">
      <c r="A87">
        <v>82</v>
      </c>
      <c r="B87" t="s">
        <v>44</v>
      </c>
      <c r="C87" t="s">
        <v>1</v>
      </c>
      <c r="D87" t="s">
        <v>9</v>
      </c>
      <c r="E87" t="s">
        <v>151</v>
      </c>
      <c r="F87" t="s">
        <v>193</v>
      </c>
      <c r="G87" s="12">
        <v>45683</v>
      </c>
      <c r="H87" s="7">
        <f t="shared" ca="1" si="16"/>
        <v>33</v>
      </c>
      <c r="I87" s="7">
        <f t="shared" ca="1" si="17"/>
        <v>1</v>
      </c>
      <c r="J87" s="7">
        <f t="shared" si="18"/>
        <v>1</v>
      </c>
      <c r="K87" s="7">
        <f t="shared" si="19"/>
        <v>13</v>
      </c>
      <c r="L87" s="7" t="str">
        <f t="shared" si="20"/>
        <v>B</v>
      </c>
      <c r="M87">
        <f t="shared" si="21"/>
        <v>10</v>
      </c>
      <c r="N87">
        <v>5</v>
      </c>
      <c r="U87">
        <v>1</v>
      </c>
      <c r="V87">
        <v>4</v>
      </c>
    </row>
    <row r="88" spans="1:23" x14ac:dyDescent="0.25">
      <c r="A88">
        <v>83</v>
      </c>
      <c r="B88" t="s">
        <v>152</v>
      </c>
      <c r="C88" t="s">
        <v>104</v>
      </c>
      <c r="D88" t="s">
        <v>12</v>
      </c>
      <c r="E88" t="s">
        <v>42</v>
      </c>
      <c r="F88" t="s">
        <v>191</v>
      </c>
      <c r="G88" s="12">
        <v>45555</v>
      </c>
      <c r="H88" s="7">
        <f t="shared" ca="1" si="16"/>
        <v>161</v>
      </c>
      <c r="I88" s="7">
        <f t="shared" ca="1" si="17"/>
        <v>5</v>
      </c>
      <c r="J88" s="7">
        <f t="shared" si="18"/>
        <v>0</v>
      </c>
      <c r="K88" s="7">
        <f t="shared" si="19"/>
        <v>4</v>
      </c>
      <c r="L88" s="7" t="str">
        <f t="shared" ca="1" si="20"/>
        <v>E</v>
      </c>
      <c r="M88">
        <f t="shared" si="21"/>
        <v>0</v>
      </c>
    </row>
    <row r="89" spans="1:23" x14ac:dyDescent="0.25">
      <c r="A89">
        <v>84</v>
      </c>
      <c r="B89" t="s">
        <v>47</v>
      </c>
      <c r="C89" t="s">
        <v>45</v>
      </c>
      <c r="D89" t="s">
        <v>19</v>
      </c>
      <c r="E89" t="s">
        <v>42</v>
      </c>
      <c r="F89" t="s">
        <v>193</v>
      </c>
      <c r="G89" s="12">
        <v>45555</v>
      </c>
      <c r="H89" s="7">
        <f t="shared" ca="1" si="16"/>
        <v>161</v>
      </c>
      <c r="I89" s="7">
        <f t="shared" ca="1" si="17"/>
        <v>5</v>
      </c>
      <c r="J89" s="7">
        <f t="shared" si="18"/>
        <v>1</v>
      </c>
      <c r="K89" s="7">
        <f t="shared" si="19"/>
        <v>4</v>
      </c>
      <c r="L89" s="7" t="str">
        <f t="shared" si="20"/>
        <v>A</v>
      </c>
      <c r="M89">
        <f t="shared" si="21"/>
        <v>26</v>
      </c>
      <c r="N89">
        <v>5</v>
      </c>
      <c r="O89">
        <v>2</v>
      </c>
      <c r="Q89">
        <v>4</v>
      </c>
      <c r="R89">
        <v>1</v>
      </c>
      <c r="T89">
        <v>4</v>
      </c>
      <c r="V89">
        <v>6</v>
      </c>
      <c r="W89">
        <v>4</v>
      </c>
    </row>
    <row r="90" spans="1:23" x14ac:dyDescent="0.25">
      <c r="A90">
        <v>85</v>
      </c>
      <c r="B90" t="s">
        <v>153</v>
      </c>
      <c r="C90" t="s">
        <v>93</v>
      </c>
      <c r="D90" t="s">
        <v>22</v>
      </c>
      <c r="E90" t="s">
        <v>42</v>
      </c>
      <c r="F90" t="s">
        <v>194</v>
      </c>
      <c r="G90" s="12">
        <v>45643</v>
      </c>
      <c r="H90" s="7">
        <f t="shared" ca="1" si="16"/>
        <v>73</v>
      </c>
      <c r="I90" s="7">
        <f t="shared" ca="1" si="17"/>
        <v>2</v>
      </c>
      <c r="J90" s="7">
        <f t="shared" si="18"/>
        <v>1</v>
      </c>
      <c r="K90" s="7">
        <f t="shared" si="19"/>
        <v>9</v>
      </c>
      <c r="L90" s="7" t="str">
        <f t="shared" si="20"/>
        <v>D</v>
      </c>
      <c r="M90">
        <f t="shared" si="21"/>
        <v>1</v>
      </c>
      <c r="W90">
        <v>1</v>
      </c>
    </row>
    <row r="91" spans="1:23" x14ac:dyDescent="0.25">
      <c r="A91">
        <v>86</v>
      </c>
      <c r="B91" t="s">
        <v>41</v>
      </c>
      <c r="C91" t="s">
        <v>26</v>
      </c>
      <c r="D91" t="s">
        <v>29</v>
      </c>
      <c r="E91" t="s">
        <v>42</v>
      </c>
      <c r="F91" t="s">
        <v>193</v>
      </c>
      <c r="G91" s="12">
        <v>45651</v>
      </c>
      <c r="H91" s="7">
        <f t="shared" ca="1" si="16"/>
        <v>65</v>
      </c>
      <c r="I91" s="7">
        <f t="shared" ca="1" si="17"/>
        <v>2</v>
      </c>
      <c r="J91" s="7">
        <f t="shared" si="18"/>
        <v>1</v>
      </c>
      <c r="K91" s="7">
        <f t="shared" si="19"/>
        <v>14</v>
      </c>
      <c r="L91" s="7" t="str">
        <f t="shared" si="20"/>
        <v>A</v>
      </c>
      <c r="M91">
        <f t="shared" si="21"/>
        <v>36</v>
      </c>
      <c r="N91">
        <v>8</v>
      </c>
      <c r="O91">
        <v>2</v>
      </c>
      <c r="P91">
        <v>2</v>
      </c>
      <c r="Q91">
        <v>4</v>
      </c>
      <c r="T91">
        <v>2</v>
      </c>
      <c r="U91">
        <v>10</v>
      </c>
      <c r="V91">
        <v>6</v>
      </c>
      <c r="W91">
        <v>2</v>
      </c>
    </row>
    <row r="92" spans="1:23" x14ac:dyDescent="0.25">
      <c r="A92">
        <v>87</v>
      </c>
      <c r="B92" t="s">
        <v>154</v>
      </c>
      <c r="C92" t="s">
        <v>93</v>
      </c>
      <c r="D92" t="s">
        <v>157</v>
      </c>
      <c r="E92" t="s">
        <v>42</v>
      </c>
      <c r="F92" t="s">
        <v>201</v>
      </c>
      <c r="G92" s="12">
        <v>45555</v>
      </c>
      <c r="H92" s="7">
        <f t="shared" ca="1" si="16"/>
        <v>161</v>
      </c>
      <c r="I92" s="7">
        <f t="shared" ca="1" si="17"/>
        <v>5</v>
      </c>
      <c r="J92" s="7">
        <f t="shared" si="18"/>
        <v>0</v>
      </c>
      <c r="K92" s="7">
        <f t="shared" si="19"/>
        <v>9</v>
      </c>
      <c r="L92" s="7" t="str">
        <f t="shared" ca="1" si="20"/>
        <v>E</v>
      </c>
      <c r="M92">
        <f t="shared" si="21"/>
        <v>0</v>
      </c>
    </row>
    <row r="93" spans="1:23" x14ac:dyDescent="0.25">
      <c r="A93">
        <v>88</v>
      </c>
      <c r="B93" t="s">
        <v>155</v>
      </c>
      <c r="C93" t="s">
        <v>53</v>
      </c>
      <c r="D93" t="s">
        <v>29</v>
      </c>
      <c r="E93" t="s">
        <v>42</v>
      </c>
      <c r="F93" t="s">
        <v>191</v>
      </c>
      <c r="G93" s="12">
        <v>45555</v>
      </c>
      <c r="H93" s="7">
        <f t="shared" ca="1" si="16"/>
        <v>161</v>
      </c>
      <c r="I93" s="7">
        <f t="shared" ca="1" si="17"/>
        <v>5</v>
      </c>
      <c r="J93" s="7">
        <f t="shared" si="18"/>
        <v>1</v>
      </c>
      <c r="K93" s="7">
        <f t="shared" si="19"/>
        <v>13</v>
      </c>
      <c r="L93" s="7" t="str">
        <f t="shared" si="20"/>
        <v>C</v>
      </c>
      <c r="M93">
        <f t="shared" si="21"/>
        <v>3</v>
      </c>
      <c r="Q93">
        <v>1</v>
      </c>
      <c r="R93">
        <v>1</v>
      </c>
      <c r="V93">
        <v>1</v>
      </c>
    </row>
    <row r="94" spans="1:23" x14ac:dyDescent="0.25">
      <c r="A94">
        <v>89</v>
      </c>
      <c r="B94" t="s">
        <v>156</v>
      </c>
      <c r="C94" t="s">
        <v>21</v>
      </c>
      <c r="D94" t="s">
        <v>11</v>
      </c>
      <c r="E94" t="s">
        <v>42</v>
      </c>
      <c r="F94" t="s">
        <v>189</v>
      </c>
      <c r="G94" s="12">
        <v>45642</v>
      </c>
      <c r="H94" s="7">
        <f t="shared" ca="1" si="16"/>
        <v>74</v>
      </c>
      <c r="I94" s="7">
        <f t="shared" ca="1" si="17"/>
        <v>2</v>
      </c>
      <c r="J94" s="7">
        <f t="shared" si="18"/>
        <v>1</v>
      </c>
      <c r="K94" s="7">
        <f t="shared" si="19"/>
        <v>6</v>
      </c>
      <c r="L94" s="7" t="str">
        <f t="shared" si="20"/>
        <v>A</v>
      </c>
      <c r="M94">
        <f t="shared" si="21"/>
        <v>12</v>
      </c>
      <c r="Q94">
        <v>1</v>
      </c>
      <c r="U94">
        <v>9</v>
      </c>
      <c r="W94">
        <v>2</v>
      </c>
    </row>
    <row r="95" spans="1:23" x14ac:dyDescent="0.25">
      <c r="A95">
        <v>90</v>
      </c>
      <c r="B95" t="s">
        <v>5</v>
      </c>
      <c r="C95" t="s">
        <v>6</v>
      </c>
      <c r="D95" t="s">
        <v>10</v>
      </c>
      <c r="E95" t="s">
        <v>15</v>
      </c>
      <c r="F95" t="s">
        <v>193</v>
      </c>
      <c r="G95" s="12">
        <v>45639</v>
      </c>
      <c r="H95" s="7">
        <f t="shared" ca="1" si="16"/>
        <v>77</v>
      </c>
      <c r="I95" s="7">
        <f t="shared" ca="1" si="17"/>
        <v>3</v>
      </c>
      <c r="J95" s="7">
        <f t="shared" si="18"/>
        <v>1</v>
      </c>
      <c r="K95" s="7">
        <f t="shared" si="19"/>
        <v>1</v>
      </c>
      <c r="L95" s="7" t="str">
        <f t="shared" si="20"/>
        <v>A</v>
      </c>
      <c r="M95">
        <f t="shared" si="21"/>
        <v>41</v>
      </c>
      <c r="N95">
        <v>14</v>
      </c>
      <c r="P95">
        <v>2</v>
      </c>
      <c r="Q95">
        <v>3</v>
      </c>
      <c r="R95">
        <v>1</v>
      </c>
      <c r="T95">
        <v>3</v>
      </c>
      <c r="U95">
        <v>9</v>
      </c>
      <c r="V95">
        <v>6</v>
      </c>
      <c r="W95">
        <v>3</v>
      </c>
    </row>
    <row r="96" spans="1:23" x14ac:dyDescent="0.25">
      <c r="A96">
        <v>91</v>
      </c>
      <c r="B96" t="s">
        <v>158</v>
      </c>
      <c r="C96" t="s">
        <v>45</v>
      </c>
      <c r="D96" t="s">
        <v>12</v>
      </c>
      <c r="E96" t="s">
        <v>33</v>
      </c>
      <c r="F96" t="s">
        <v>184</v>
      </c>
      <c r="G96" s="12">
        <v>45555</v>
      </c>
      <c r="H96" s="7">
        <f t="shared" ca="1" si="16"/>
        <v>161</v>
      </c>
      <c r="I96" s="7">
        <f t="shared" ca="1" si="17"/>
        <v>5</v>
      </c>
      <c r="J96" s="7">
        <f t="shared" si="18"/>
        <v>1</v>
      </c>
      <c r="K96" s="7">
        <f t="shared" si="19"/>
        <v>4</v>
      </c>
      <c r="L96" s="7" t="str">
        <f t="shared" si="20"/>
        <v>C</v>
      </c>
      <c r="M96">
        <f t="shared" si="21"/>
        <v>3</v>
      </c>
      <c r="O96">
        <v>2</v>
      </c>
      <c r="U96">
        <v>1</v>
      </c>
    </row>
    <row r="97" spans="1:23" x14ac:dyDescent="0.25">
      <c r="A97">
        <v>92</v>
      </c>
      <c r="B97" t="s">
        <v>159</v>
      </c>
      <c r="C97" t="s">
        <v>4</v>
      </c>
      <c r="D97" t="s">
        <v>20</v>
      </c>
      <c r="E97" t="s">
        <v>33</v>
      </c>
      <c r="F97" t="s">
        <v>189</v>
      </c>
      <c r="G97" s="12">
        <v>45555</v>
      </c>
      <c r="H97" s="7">
        <f t="shared" ca="1" si="16"/>
        <v>161</v>
      </c>
      <c r="I97" s="7">
        <f t="shared" ca="1" si="17"/>
        <v>5</v>
      </c>
      <c r="J97" s="7">
        <f t="shared" si="18"/>
        <v>1</v>
      </c>
      <c r="K97" s="7">
        <f t="shared" si="19"/>
        <v>10</v>
      </c>
      <c r="L97" s="7" t="str">
        <f t="shared" si="20"/>
        <v>C</v>
      </c>
      <c r="M97">
        <f t="shared" si="21"/>
        <v>5</v>
      </c>
      <c r="O97">
        <v>2</v>
      </c>
      <c r="R97">
        <v>3</v>
      </c>
    </row>
    <row r="98" spans="1:23" x14ac:dyDescent="0.25">
      <c r="A98">
        <v>93</v>
      </c>
      <c r="B98" t="s">
        <v>160</v>
      </c>
      <c r="C98" t="s">
        <v>26</v>
      </c>
      <c r="D98" t="s">
        <v>11</v>
      </c>
      <c r="E98" t="s">
        <v>33</v>
      </c>
      <c r="F98" t="s">
        <v>214</v>
      </c>
      <c r="G98" s="12">
        <v>45555</v>
      </c>
      <c r="H98" s="7">
        <f t="shared" ca="1" si="16"/>
        <v>161</v>
      </c>
      <c r="I98" s="7">
        <f t="shared" ca="1" si="17"/>
        <v>5</v>
      </c>
      <c r="J98" s="7">
        <f t="shared" si="18"/>
        <v>1</v>
      </c>
      <c r="K98" s="7">
        <f t="shared" si="19"/>
        <v>14</v>
      </c>
      <c r="L98" s="7" t="str">
        <f t="shared" si="20"/>
        <v>C</v>
      </c>
      <c r="M98">
        <f t="shared" si="21"/>
        <v>3</v>
      </c>
      <c r="U98">
        <v>1</v>
      </c>
      <c r="V98">
        <v>2</v>
      </c>
    </row>
    <row r="99" spans="1:23" x14ac:dyDescent="0.25">
      <c r="A99">
        <v>94</v>
      </c>
      <c r="B99" t="s">
        <v>161</v>
      </c>
      <c r="C99" t="s">
        <v>26</v>
      </c>
      <c r="D99" t="s">
        <v>19</v>
      </c>
      <c r="E99" t="s">
        <v>33</v>
      </c>
      <c r="F99" t="s">
        <v>187</v>
      </c>
      <c r="G99" s="12">
        <v>45642</v>
      </c>
      <c r="H99" s="7">
        <f t="shared" ca="1" si="16"/>
        <v>74</v>
      </c>
      <c r="I99" s="7">
        <f t="shared" ca="1" si="17"/>
        <v>2</v>
      </c>
      <c r="J99" s="7">
        <f t="shared" si="18"/>
        <v>1</v>
      </c>
      <c r="K99" s="7">
        <f t="shared" si="19"/>
        <v>14</v>
      </c>
      <c r="L99" s="7" t="str">
        <f t="shared" si="20"/>
        <v>C</v>
      </c>
      <c r="M99">
        <f t="shared" si="21"/>
        <v>5</v>
      </c>
      <c r="Q99">
        <v>1</v>
      </c>
      <c r="R99">
        <v>1</v>
      </c>
      <c r="U99">
        <v>1</v>
      </c>
      <c r="V99">
        <v>2</v>
      </c>
    </row>
    <row r="100" spans="1:23" x14ac:dyDescent="0.25">
      <c r="A100">
        <v>95</v>
      </c>
      <c r="B100" t="s">
        <v>162</v>
      </c>
      <c r="C100" t="s">
        <v>53</v>
      </c>
      <c r="D100" t="s">
        <v>19</v>
      </c>
      <c r="E100" t="s">
        <v>33</v>
      </c>
      <c r="F100" t="s">
        <v>187</v>
      </c>
      <c r="G100" s="12">
        <v>45642</v>
      </c>
      <c r="H100" s="7">
        <f t="shared" ca="1" si="16"/>
        <v>74</v>
      </c>
      <c r="I100" s="7">
        <f t="shared" ca="1" si="17"/>
        <v>2</v>
      </c>
      <c r="J100" s="7">
        <f t="shared" si="18"/>
        <v>1</v>
      </c>
      <c r="K100" s="7">
        <f t="shared" si="19"/>
        <v>13</v>
      </c>
      <c r="L100" s="7" t="str">
        <f t="shared" ca="1" si="20"/>
        <v>C</v>
      </c>
      <c r="M100">
        <f t="shared" si="21"/>
        <v>2</v>
      </c>
      <c r="U100">
        <v>2</v>
      </c>
    </row>
    <row r="101" spans="1:23" x14ac:dyDescent="0.25">
      <c r="A101">
        <v>96</v>
      </c>
      <c r="B101" t="s">
        <v>54</v>
      </c>
      <c r="C101" t="s">
        <v>34</v>
      </c>
      <c r="D101" t="s">
        <v>22</v>
      </c>
      <c r="E101" t="s">
        <v>33</v>
      </c>
      <c r="F101" t="s">
        <v>194</v>
      </c>
      <c r="G101" s="12">
        <v>45555</v>
      </c>
      <c r="H101" s="7">
        <f t="shared" ca="1" si="16"/>
        <v>161</v>
      </c>
      <c r="I101" s="7">
        <f t="shared" ca="1" si="17"/>
        <v>5</v>
      </c>
      <c r="J101" s="7">
        <f t="shared" si="18"/>
        <v>1</v>
      </c>
      <c r="K101" s="7">
        <f t="shared" si="19"/>
        <v>10</v>
      </c>
      <c r="L101" s="7" t="str">
        <f t="shared" si="20"/>
        <v>A</v>
      </c>
      <c r="M101">
        <f t="shared" si="21"/>
        <v>12</v>
      </c>
      <c r="N101">
        <v>3</v>
      </c>
      <c r="Q101">
        <v>2</v>
      </c>
      <c r="U101">
        <v>1</v>
      </c>
      <c r="V101">
        <v>6</v>
      </c>
    </row>
    <row r="102" spans="1:23" x14ac:dyDescent="0.25">
      <c r="A102">
        <v>97</v>
      </c>
      <c r="B102" t="s">
        <v>2</v>
      </c>
      <c r="C102" t="s">
        <v>1</v>
      </c>
      <c r="D102" t="s">
        <v>177</v>
      </c>
      <c r="E102" t="s">
        <v>33</v>
      </c>
      <c r="F102" t="s">
        <v>195</v>
      </c>
      <c r="G102" s="12">
        <v>45683</v>
      </c>
      <c r="H102" s="7">
        <f t="shared" ca="1" si="16"/>
        <v>33</v>
      </c>
      <c r="I102" s="7">
        <f t="shared" ca="1" si="17"/>
        <v>1</v>
      </c>
      <c r="J102" s="7">
        <f t="shared" si="18"/>
        <v>1</v>
      </c>
      <c r="K102" s="7">
        <f t="shared" si="19"/>
        <v>13</v>
      </c>
      <c r="L102" s="7" t="str">
        <f t="shared" si="20"/>
        <v>A</v>
      </c>
      <c r="M102">
        <f t="shared" si="21"/>
        <v>38</v>
      </c>
      <c r="N102">
        <v>8</v>
      </c>
      <c r="P102">
        <v>2</v>
      </c>
      <c r="Q102">
        <v>4</v>
      </c>
      <c r="R102">
        <v>3</v>
      </c>
      <c r="U102">
        <v>8</v>
      </c>
      <c r="V102">
        <v>9</v>
      </c>
      <c r="W102">
        <v>4</v>
      </c>
    </row>
    <row r="103" spans="1:23" x14ac:dyDescent="0.25">
      <c r="A103">
        <v>98</v>
      </c>
      <c r="B103" t="s">
        <v>3</v>
      </c>
      <c r="C103" s="13" t="s">
        <v>4</v>
      </c>
      <c r="D103" s="13" t="s">
        <v>178</v>
      </c>
      <c r="E103" t="s">
        <v>33</v>
      </c>
      <c r="F103" t="s">
        <v>187</v>
      </c>
      <c r="G103" s="12">
        <v>45683</v>
      </c>
      <c r="H103" s="7">
        <f t="shared" ca="1" si="16"/>
        <v>33</v>
      </c>
      <c r="I103" s="7">
        <f t="shared" ca="1" si="17"/>
        <v>1</v>
      </c>
      <c r="J103" s="7">
        <f t="shared" si="18"/>
        <v>1</v>
      </c>
      <c r="K103" s="7">
        <f t="shared" si="19"/>
        <v>10</v>
      </c>
      <c r="L103" s="7" t="str">
        <f t="shared" si="20"/>
        <v>A</v>
      </c>
      <c r="M103">
        <f t="shared" si="21"/>
        <v>25</v>
      </c>
      <c r="N103">
        <v>9</v>
      </c>
      <c r="Q103">
        <v>2</v>
      </c>
      <c r="R103">
        <v>4</v>
      </c>
      <c r="S103">
        <v>3</v>
      </c>
      <c r="U103">
        <v>4</v>
      </c>
      <c r="V103">
        <v>3</v>
      </c>
    </row>
    <row r="104" spans="1:23" x14ac:dyDescent="0.25">
      <c r="A104">
        <v>99</v>
      </c>
      <c r="B104" t="s">
        <v>27</v>
      </c>
      <c r="C104" t="s">
        <v>1</v>
      </c>
      <c r="D104" t="s">
        <v>12</v>
      </c>
      <c r="E104" t="s">
        <v>33</v>
      </c>
      <c r="F104" t="s">
        <v>183</v>
      </c>
      <c r="G104" s="12">
        <v>45555</v>
      </c>
      <c r="H104" s="7">
        <f t="shared" ca="1" si="16"/>
        <v>161</v>
      </c>
      <c r="I104" s="7">
        <f t="shared" ca="1" si="17"/>
        <v>5</v>
      </c>
      <c r="J104" s="7">
        <f t="shared" si="18"/>
        <v>1</v>
      </c>
      <c r="K104" s="7">
        <f t="shared" si="19"/>
        <v>13</v>
      </c>
      <c r="L104" s="7" t="str">
        <f t="shared" si="20"/>
        <v>C</v>
      </c>
      <c r="M104">
        <f t="shared" si="21"/>
        <v>3</v>
      </c>
      <c r="N104">
        <v>2</v>
      </c>
      <c r="Q104">
        <v>1</v>
      </c>
    </row>
    <row r="105" spans="1:23" x14ac:dyDescent="0.25">
      <c r="A105">
        <v>100</v>
      </c>
      <c r="B105" t="s">
        <v>163</v>
      </c>
      <c r="C105" t="s">
        <v>53</v>
      </c>
      <c r="D105" t="s">
        <v>29</v>
      </c>
      <c r="E105" t="s">
        <v>33</v>
      </c>
      <c r="F105" t="s">
        <v>216</v>
      </c>
      <c r="G105" s="12">
        <v>45598</v>
      </c>
      <c r="H105" s="7">
        <f t="shared" ca="1" si="16"/>
        <v>118</v>
      </c>
      <c r="I105" s="7">
        <f t="shared" ca="1" si="17"/>
        <v>4</v>
      </c>
      <c r="J105" s="7">
        <f t="shared" si="18"/>
        <v>0</v>
      </c>
      <c r="K105" s="7">
        <f t="shared" si="19"/>
        <v>13</v>
      </c>
      <c r="L105" s="7" t="str">
        <f t="shared" ca="1" si="20"/>
        <v>E</v>
      </c>
      <c r="M105">
        <f t="shared" si="21"/>
        <v>0</v>
      </c>
    </row>
    <row r="106" spans="1:23" x14ac:dyDescent="0.25">
      <c r="A106">
        <v>101</v>
      </c>
      <c r="B106" t="s">
        <v>70</v>
      </c>
      <c r="C106" t="s">
        <v>53</v>
      </c>
      <c r="D106" t="s">
        <v>176</v>
      </c>
      <c r="E106" t="s">
        <v>65</v>
      </c>
      <c r="F106" t="s">
        <v>206</v>
      </c>
      <c r="G106" s="12">
        <v>45683</v>
      </c>
      <c r="H106" s="7">
        <f t="shared" ca="1" si="16"/>
        <v>33</v>
      </c>
      <c r="I106" s="7">
        <f t="shared" ca="1" si="17"/>
        <v>1</v>
      </c>
      <c r="J106" s="7">
        <f t="shared" si="18"/>
        <v>1</v>
      </c>
      <c r="K106" s="7">
        <f t="shared" si="19"/>
        <v>13</v>
      </c>
      <c r="L106" s="7" t="str">
        <f t="shared" si="20"/>
        <v>B</v>
      </c>
      <c r="M106">
        <f t="shared" si="21"/>
        <v>8</v>
      </c>
      <c r="N106">
        <v>2</v>
      </c>
      <c r="Q106">
        <v>1</v>
      </c>
      <c r="V106">
        <v>3</v>
      </c>
      <c r="W106">
        <v>2</v>
      </c>
    </row>
    <row r="107" spans="1:23" x14ac:dyDescent="0.25">
      <c r="A107">
        <v>102</v>
      </c>
      <c r="B107" t="s">
        <v>164</v>
      </c>
      <c r="C107" t="s">
        <v>93</v>
      </c>
      <c r="D107" t="s">
        <v>165</v>
      </c>
      <c r="E107" t="s">
        <v>65</v>
      </c>
      <c r="F107" t="s">
        <v>206</v>
      </c>
      <c r="G107" s="12">
        <v>45555</v>
      </c>
      <c r="H107" s="7">
        <f t="shared" ca="1" si="16"/>
        <v>161</v>
      </c>
      <c r="I107" s="7">
        <f t="shared" ca="1" si="17"/>
        <v>5</v>
      </c>
      <c r="J107" s="7">
        <f t="shared" si="18"/>
        <v>0</v>
      </c>
      <c r="K107" s="7">
        <f t="shared" si="19"/>
        <v>9</v>
      </c>
      <c r="L107" s="7" t="str">
        <f t="shared" ca="1" si="20"/>
        <v>E</v>
      </c>
      <c r="M107">
        <f t="shared" si="21"/>
        <v>0</v>
      </c>
    </row>
    <row r="108" spans="1:23" x14ac:dyDescent="0.25">
      <c r="A108">
        <v>103</v>
      </c>
      <c r="B108" t="s">
        <v>64</v>
      </c>
      <c r="C108" t="s">
        <v>26</v>
      </c>
      <c r="D108" t="s">
        <v>175</v>
      </c>
      <c r="E108" t="s">
        <v>65</v>
      </c>
      <c r="F108" t="s">
        <v>206</v>
      </c>
      <c r="G108" s="12">
        <v>45555</v>
      </c>
      <c r="H108" s="7">
        <f t="shared" ca="1" si="16"/>
        <v>161</v>
      </c>
      <c r="I108" s="7">
        <f t="shared" ca="1" si="17"/>
        <v>5</v>
      </c>
      <c r="J108" s="7">
        <f t="shared" si="18"/>
        <v>1</v>
      </c>
      <c r="K108" s="7">
        <f t="shared" si="19"/>
        <v>14</v>
      </c>
      <c r="L108" s="7" t="str">
        <f t="shared" si="20"/>
        <v>A</v>
      </c>
      <c r="M108">
        <f t="shared" si="21"/>
        <v>13</v>
      </c>
      <c r="N108">
        <v>2</v>
      </c>
      <c r="O108">
        <v>1</v>
      </c>
      <c r="Q108">
        <v>2</v>
      </c>
      <c r="R108">
        <v>2</v>
      </c>
      <c r="U108">
        <v>1</v>
      </c>
      <c r="V108">
        <v>3</v>
      </c>
      <c r="W108">
        <v>2</v>
      </c>
    </row>
    <row r="109" spans="1:23" x14ac:dyDescent="0.25">
      <c r="A109">
        <v>104</v>
      </c>
      <c r="B109" t="s">
        <v>166</v>
      </c>
      <c r="C109" t="s">
        <v>76</v>
      </c>
      <c r="D109" t="s">
        <v>19</v>
      </c>
      <c r="E109" t="s">
        <v>65</v>
      </c>
      <c r="F109" t="s">
        <v>194</v>
      </c>
      <c r="G109" s="12">
        <v>45555</v>
      </c>
      <c r="H109" s="7">
        <f t="shared" ca="1" si="16"/>
        <v>161</v>
      </c>
      <c r="I109" s="7">
        <f t="shared" ca="1" si="17"/>
        <v>5</v>
      </c>
      <c r="J109" s="7">
        <f t="shared" si="18"/>
        <v>0</v>
      </c>
      <c r="K109" s="7">
        <f t="shared" si="19"/>
        <v>5</v>
      </c>
      <c r="L109" s="7" t="str">
        <f t="shared" ca="1" si="20"/>
        <v>E</v>
      </c>
      <c r="M109">
        <f t="shared" si="21"/>
        <v>0</v>
      </c>
    </row>
    <row r="110" spans="1:23" x14ac:dyDescent="0.25">
      <c r="A110">
        <v>105</v>
      </c>
      <c r="B110" t="s">
        <v>167</v>
      </c>
      <c r="C110" t="s">
        <v>168</v>
      </c>
      <c r="D110" t="s">
        <v>29</v>
      </c>
      <c r="E110" t="s">
        <v>65</v>
      </c>
      <c r="F110" t="s">
        <v>190</v>
      </c>
      <c r="G110" s="12">
        <v>45555</v>
      </c>
      <c r="H110" s="7">
        <f t="shared" ca="1" si="16"/>
        <v>161</v>
      </c>
      <c r="I110" s="7">
        <f t="shared" ca="1" si="17"/>
        <v>5</v>
      </c>
      <c r="J110" s="7">
        <f t="shared" si="18"/>
        <v>1</v>
      </c>
      <c r="K110" s="7">
        <f t="shared" si="19"/>
        <v>1</v>
      </c>
      <c r="L110" s="7" t="str">
        <f t="shared" si="20"/>
        <v>D</v>
      </c>
      <c r="M110">
        <f t="shared" si="21"/>
        <v>1</v>
      </c>
      <c r="T110">
        <v>1</v>
      </c>
    </row>
    <row r="111" spans="1:23" x14ac:dyDescent="0.25">
      <c r="A111">
        <v>106</v>
      </c>
      <c r="B111" t="s">
        <v>73</v>
      </c>
      <c r="C111" t="s">
        <v>74</v>
      </c>
      <c r="D111" t="s">
        <v>11</v>
      </c>
      <c r="E111" t="s">
        <v>65</v>
      </c>
      <c r="F111" t="s">
        <v>183</v>
      </c>
      <c r="G111" s="12">
        <v>45555</v>
      </c>
      <c r="H111" s="7">
        <f t="shared" ca="1" si="16"/>
        <v>161</v>
      </c>
      <c r="I111" s="7">
        <f t="shared" ca="1" si="17"/>
        <v>5</v>
      </c>
      <c r="J111" s="7">
        <f t="shared" si="18"/>
        <v>1</v>
      </c>
      <c r="K111" s="7">
        <f t="shared" si="19"/>
        <v>2</v>
      </c>
      <c r="L111" s="7" t="str">
        <f t="shared" si="20"/>
        <v>C</v>
      </c>
      <c r="M111">
        <f t="shared" si="21"/>
        <v>3</v>
      </c>
      <c r="N111">
        <v>1</v>
      </c>
      <c r="W111">
        <v>2</v>
      </c>
    </row>
    <row r="112" spans="1:23" x14ac:dyDescent="0.25">
      <c r="A112">
        <v>107</v>
      </c>
      <c r="B112" t="s">
        <v>169</v>
      </c>
      <c r="C112" t="s">
        <v>174</v>
      </c>
      <c r="D112" t="s">
        <v>10</v>
      </c>
      <c r="E112" t="s">
        <v>65</v>
      </c>
      <c r="F112" t="s">
        <v>190</v>
      </c>
      <c r="G112" s="12">
        <v>45555</v>
      </c>
      <c r="H112" s="7">
        <f t="shared" ca="1" si="16"/>
        <v>161</v>
      </c>
      <c r="I112" s="7">
        <f t="shared" ca="1" si="17"/>
        <v>5</v>
      </c>
      <c r="J112" s="7">
        <f t="shared" si="18"/>
        <v>0</v>
      </c>
      <c r="K112" s="7">
        <f t="shared" si="19"/>
        <v>2</v>
      </c>
      <c r="L112" s="7" t="str">
        <f t="shared" ca="1" si="20"/>
        <v>E</v>
      </c>
      <c r="M112">
        <f t="shared" si="21"/>
        <v>0</v>
      </c>
    </row>
    <row r="113" spans="1:23" x14ac:dyDescent="0.25">
      <c r="A113">
        <v>108</v>
      </c>
      <c r="B113" t="s">
        <v>170</v>
      </c>
      <c r="C113" t="s">
        <v>174</v>
      </c>
      <c r="D113" t="s">
        <v>9</v>
      </c>
      <c r="E113" t="s">
        <v>65</v>
      </c>
      <c r="F113" t="s">
        <v>183</v>
      </c>
      <c r="G113" s="12">
        <v>45683</v>
      </c>
      <c r="H113" s="7">
        <f t="shared" ca="1" si="16"/>
        <v>33</v>
      </c>
      <c r="I113" s="7">
        <f t="shared" ca="1" si="17"/>
        <v>1</v>
      </c>
      <c r="J113" s="7">
        <f t="shared" si="18"/>
        <v>1</v>
      </c>
      <c r="K113" s="7">
        <f t="shared" si="19"/>
        <v>2</v>
      </c>
      <c r="L113" s="7" t="str">
        <f t="shared" ca="1" si="20"/>
        <v>C</v>
      </c>
      <c r="M113">
        <f t="shared" si="21"/>
        <v>2</v>
      </c>
      <c r="T113">
        <v>1</v>
      </c>
      <c r="U113">
        <v>1</v>
      </c>
    </row>
    <row r="114" spans="1:23" x14ac:dyDescent="0.25">
      <c r="A114">
        <v>109</v>
      </c>
      <c r="B114" t="s">
        <v>171</v>
      </c>
      <c r="C114" t="s">
        <v>53</v>
      </c>
      <c r="D114" t="s">
        <v>12</v>
      </c>
      <c r="E114" t="s">
        <v>65</v>
      </c>
      <c r="F114" t="s">
        <v>206</v>
      </c>
      <c r="G114" s="12">
        <v>45598</v>
      </c>
      <c r="H114" s="7">
        <f t="shared" ca="1" si="16"/>
        <v>118</v>
      </c>
      <c r="I114" s="7">
        <f t="shared" ca="1" si="17"/>
        <v>4</v>
      </c>
      <c r="J114" s="7">
        <f t="shared" si="18"/>
        <v>1</v>
      </c>
      <c r="K114" s="7">
        <f t="shared" si="19"/>
        <v>13</v>
      </c>
      <c r="L114" s="7" t="str">
        <f t="shared" si="20"/>
        <v>C</v>
      </c>
      <c r="M114">
        <f t="shared" si="21"/>
        <v>4</v>
      </c>
      <c r="T114">
        <v>1</v>
      </c>
      <c r="V114">
        <v>1</v>
      </c>
      <c r="W114">
        <v>2</v>
      </c>
    </row>
    <row r="115" spans="1:23" x14ac:dyDescent="0.25">
      <c r="A115">
        <v>110</v>
      </c>
      <c r="B115" t="s">
        <v>172</v>
      </c>
      <c r="C115" t="s">
        <v>93</v>
      </c>
      <c r="D115" t="s">
        <v>22</v>
      </c>
      <c r="E115" t="s">
        <v>65</v>
      </c>
      <c r="F115" t="s">
        <v>216</v>
      </c>
      <c r="G115" s="12">
        <v>45598</v>
      </c>
      <c r="H115" s="7">
        <f t="shared" ca="1" si="16"/>
        <v>118</v>
      </c>
      <c r="I115" s="7">
        <f t="shared" ca="1" si="17"/>
        <v>4</v>
      </c>
      <c r="J115" s="7">
        <f t="shared" si="18"/>
        <v>0</v>
      </c>
      <c r="K115" s="7">
        <f t="shared" si="19"/>
        <v>9</v>
      </c>
      <c r="L115" s="7" t="str">
        <f t="shared" ca="1" si="20"/>
        <v>E</v>
      </c>
      <c r="M115">
        <f t="shared" si="21"/>
        <v>0</v>
      </c>
    </row>
    <row r="116" spans="1:23" x14ac:dyDescent="0.25">
      <c r="A116">
        <v>111</v>
      </c>
      <c r="B116" t="s">
        <v>173</v>
      </c>
      <c r="C116" t="s">
        <v>21</v>
      </c>
      <c r="D116" t="s">
        <v>19</v>
      </c>
      <c r="E116" t="s">
        <v>65</v>
      </c>
      <c r="F116" t="s">
        <v>182</v>
      </c>
      <c r="G116" s="12">
        <v>45641</v>
      </c>
      <c r="H116" s="7">
        <f t="shared" ca="1" si="16"/>
        <v>75</v>
      </c>
      <c r="I116" s="7">
        <f t="shared" ca="1" si="17"/>
        <v>3</v>
      </c>
      <c r="J116" s="7">
        <f t="shared" si="18"/>
        <v>1</v>
      </c>
      <c r="K116" s="7">
        <f t="shared" si="19"/>
        <v>6</v>
      </c>
      <c r="L116" s="7" t="str">
        <f t="shared" si="20"/>
        <v>B</v>
      </c>
      <c r="M116">
        <f t="shared" si="21"/>
        <v>6</v>
      </c>
      <c r="Q116">
        <v>3</v>
      </c>
      <c r="W116">
        <v>3</v>
      </c>
    </row>
  </sheetData>
  <autoFilter ref="A5:V117" xr:uid="{1881D26D-58E6-4B13-B3DA-2DFBBC0E86E2}"/>
  <sortState xmlns:xlrd2="http://schemas.microsoft.com/office/spreadsheetml/2017/richdata2" ref="B6:N111">
    <sortCondition ref="B6:B111"/>
  </sortState>
  <conditionalFormatting sqref="L6:L116">
    <cfRule type="cellIs" dxfId="4" priority="1" operator="equal">
      <formula>"A"</formula>
    </cfRule>
    <cfRule type="cellIs" dxfId="3" priority="2" operator="equal">
      <formula>"B"</formula>
    </cfRule>
    <cfRule type="cellIs" dxfId="2" priority="3" operator="equal">
      <formula>"C"</formula>
    </cfRule>
    <cfRule type="cellIs" dxfId="1" priority="4" operator="equal">
      <formula>"D"</formula>
    </cfRule>
    <cfRule type="cellIs" dxfId="0" priority="6" operator="equal">
      <formula>"E"</formula>
    </cfRule>
  </conditionalFormatting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FA3E-32E4-4848-B387-CAE29A789826}">
  <dimension ref="A2:AE145"/>
  <sheetViews>
    <sheetView workbookViewId="0"/>
  </sheetViews>
  <sheetFormatPr defaultRowHeight="15" x14ac:dyDescent="0.25"/>
  <cols>
    <col min="1" max="1" width="16.28515625" bestFit="1" customWidth="1"/>
    <col min="2" max="2" width="11.42578125" bestFit="1" customWidth="1"/>
    <col min="3" max="3" width="11" bestFit="1" customWidth="1"/>
    <col min="4" max="4" width="16.42578125" bestFit="1" customWidth="1"/>
    <col min="6" max="6" width="18.140625" bestFit="1" customWidth="1"/>
    <col min="7" max="7" width="11.42578125" bestFit="1" customWidth="1"/>
    <col min="8" max="8" width="10.42578125" bestFit="1" customWidth="1"/>
    <col min="9" max="9" width="15.28515625" bestFit="1" customWidth="1"/>
    <col min="11" max="11" width="12" bestFit="1" customWidth="1"/>
    <col min="12" max="12" width="10.42578125" bestFit="1" customWidth="1"/>
    <col min="13" max="13" width="11" bestFit="1" customWidth="1"/>
    <col min="14" max="14" width="19.5703125" bestFit="1" customWidth="1"/>
    <col min="15" max="15" width="24.85546875" bestFit="1" customWidth="1"/>
    <col min="16" max="16" width="10.140625" bestFit="1" customWidth="1"/>
    <col min="17" max="17" width="20" bestFit="1" customWidth="1"/>
    <col min="18" max="18" width="11.42578125" bestFit="1" customWidth="1"/>
    <col min="19" max="19" width="22.28515625" bestFit="1" customWidth="1"/>
    <col min="21" max="21" width="17.42578125" bestFit="1" customWidth="1"/>
    <col min="22" max="22" width="17.28515625" bestFit="1" customWidth="1"/>
    <col min="23" max="23" width="11" bestFit="1" customWidth="1"/>
    <col min="24" max="24" width="15.28515625" bestFit="1" customWidth="1"/>
    <col min="26" max="26" width="13.7109375" bestFit="1" customWidth="1"/>
    <col min="27" max="27" width="24.85546875" bestFit="1" customWidth="1"/>
    <col min="28" max="28" width="7.5703125" bestFit="1" customWidth="1"/>
    <col min="29" max="29" width="21.85546875" bestFit="1" customWidth="1"/>
    <col min="30" max="30" width="12.140625" bestFit="1" customWidth="1"/>
    <col min="31" max="31" width="18.140625" bestFit="1" customWidth="1"/>
    <col min="32" max="44" width="2.85546875" bestFit="1" customWidth="1"/>
    <col min="45" max="45" width="10.42578125" bestFit="1" customWidth="1"/>
  </cols>
  <sheetData>
    <row r="2" spans="1:31" x14ac:dyDescent="0.25">
      <c r="A2" t="s">
        <v>217</v>
      </c>
      <c r="F2" t="s">
        <v>218</v>
      </c>
      <c r="K2" t="s">
        <v>221</v>
      </c>
      <c r="P2" t="s">
        <v>244</v>
      </c>
      <c r="U2" t="s">
        <v>245</v>
      </c>
      <c r="Z2" t="s">
        <v>246</v>
      </c>
    </row>
    <row r="3" spans="1:31" x14ac:dyDescent="0.25">
      <c r="P3" s="3" t="s">
        <v>224</v>
      </c>
      <c r="Q3" t="s">
        <v>230</v>
      </c>
      <c r="U3" s="3" t="s">
        <v>224</v>
      </c>
      <c r="V3" t="s">
        <v>230</v>
      </c>
    </row>
    <row r="4" spans="1:31" x14ac:dyDescent="0.25">
      <c r="A4" s="3" t="s">
        <v>91</v>
      </c>
      <c r="B4" t="s">
        <v>228</v>
      </c>
      <c r="C4" t="s">
        <v>90</v>
      </c>
      <c r="D4" s="5" t="s">
        <v>220</v>
      </c>
      <c r="F4" s="3" t="s">
        <v>181</v>
      </c>
      <c r="G4" t="s">
        <v>228</v>
      </c>
      <c r="H4" t="s">
        <v>219</v>
      </c>
      <c r="I4" s="5" t="s">
        <v>220</v>
      </c>
      <c r="K4" s="3" t="s">
        <v>229</v>
      </c>
      <c r="L4" t="s">
        <v>228</v>
      </c>
      <c r="M4" t="s">
        <v>90</v>
      </c>
      <c r="N4" s="5" t="s">
        <v>220</v>
      </c>
      <c r="Z4" s="3" t="s">
        <v>241</v>
      </c>
      <c r="AA4" s="3" t="s">
        <v>14</v>
      </c>
      <c r="AB4" s="3" t="s">
        <v>266</v>
      </c>
      <c r="AC4" s="3" t="s">
        <v>8</v>
      </c>
      <c r="AD4" s="3" t="s">
        <v>0</v>
      </c>
      <c r="AE4" s="3" t="s">
        <v>181</v>
      </c>
    </row>
    <row r="5" spans="1:31" x14ac:dyDescent="0.25">
      <c r="A5" s="4" t="s">
        <v>40</v>
      </c>
      <c r="B5">
        <v>18</v>
      </c>
      <c r="C5">
        <v>1</v>
      </c>
      <c r="D5" s="2">
        <f>B5/C5</f>
        <v>18</v>
      </c>
      <c r="F5" s="4" t="s">
        <v>184</v>
      </c>
      <c r="G5">
        <v>3</v>
      </c>
      <c r="H5">
        <v>1</v>
      </c>
      <c r="I5" s="2">
        <f>G5/H5</f>
        <v>3</v>
      </c>
      <c r="K5" s="4" t="s">
        <v>151</v>
      </c>
      <c r="L5">
        <v>20</v>
      </c>
      <c r="M5">
        <v>3</v>
      </c>
      <c r="N5" s="2">
        <f>L5/M5</f>
        <v>6.666666666666667</v>
      </c>
      <c r="P5" s="3" t="s">
        <v>91</v>
      </c>
      <c r="Q5" t="s">
        <v>228</v>
      </c>
      <c r="R5" t="s">
        <v>90</v>
      </c>
      <c r="S5" s="5" t="s">
        <v>220</v>
      </c>
      <c r="U5" s="3" t="s">
        <v>240</v>
      </c>
      <c r="V5" t="s">
        <v>228</v>
      </c>
      <c r="W5" t="s">
        <v>90</v>
      </c>
      <c r="X5" s="5" t="s">
        <v>220</v>
      </c>
      <c r="Z5">
        <v>52</v>
      </c>
      <c r="AA5" t="s">
        <v>23</v>
      </c>
      <c r="AB5" t="s">
        <v>232</v>
      </c>
      <c r="AC5" t="s">
        <v>12</v>
      </c>
      <c r="AD5" t="s">
        <v>1</v>
      </c>
      <c r="AE5" t="s">
        <v>194</v>
      </c>
    </row>
    <row r="6" spans="1:31" x14ac:dyDescent="0.25">
      <c r="A6" s="4" t="s">
        <v>18</v>
      </c>
      <c r="B6">
        <v>43</v>
      </c>
      <c r="C6">
        <v>1</v>
      </c>
      <c r="D6" s="2">
        <f t="shared" ref="D6:D28" si="0">B6/C6</f>
        <v>43</v>
      </c>
      <c r="F6" s="4" t="s">
        <v>201</v>
      </c>
      <c r="G6">
        <v>17</v>
      </c>
      <c r="H6">
        <v>6</v>
      </c>
      <c r="I6" s="2">
        <f t="shared" ref="I6:I37" si="1">G6/H6</f>
        <v>2.8333333333333335</v>
      </c>
      <c r="K6" s="4" t="s">
        <v>23</v>
      </c>
      <c r="L6">
        <v>124</v>
      </c>
      <c r="M6">
        <v>9</v>
      </c>
      <c r="N6" s="2">
        <f t="shared" ref="N6:N22" si="2">L6/M6</f>
        <v>13.777777777777779</v>
      </c>
      <c r="P6" s="4" t="s">
        <v>40</v>
      </c>
      <c r="Q6">
        <v>18</v>
      </c>
      <c r="R6">
        <v>1</v>
      </c>
      <c r="S6" s="2">
        <f>Q6/R6</f>
        <v>18</v>
      </c>
      <c r="U6" s="8">
        <v>0</v>
      </c>
      <c r="V6">
        <v>101</v>
      </c>
      <c r="W6">
        <v>4</v>
      </c>
      <c r="X6" s="2">
        <f>V6/W6</f>
        <v>25.25</v>
      </c>
      <c r="Z6">
        <v>43</v>
      </c>
      <c r="AA6" t="s">
        <v>16</v>
      </c>
      <c r="AB6" t="s">
        <v>13</v>
      </c>
      <c r="AC6" t="s">
        <v>19</v>
      </c>
      <c r="AD6" t="s">
        <v>18</v>
      </c>
      <c r="AE6" t="s">
        <v>195</v>
      </c>
    </row>
    <row r="7" spans="1:31" x14ac:dyDescent="0.25">
      <c r="A7" s="4" t="s">
        <v>31</v>
      </c>
      <c r="B7">
        <v>54</v>
      </c>
      <c r="C7">
        <v>3</v>
      </c>
      <c r="D7" s="2">
        <f t="shared" si="0"/>
        <v>18</v>
      </c>
      <c r="F7" s="4" t="s">
        <v>191</v>
      </c>
      <c r="G7">
        <v>11</v>
      </c>
      <c r="H7">
        <v>4</v>
      </c>
      <c r="I7" s="2">
        <f t="shared" si="1"/>
        <v>2.75</v>
      </c>
      <c r="K7" s="4" t="s">
        <v>25</v>
      </c>
      <c r="L7">
        <v>42</v>
      </c>
      <c r="M7">
        <v>7</v>
      </c>
      <c r="N7" s="2">
        <f t="shared" si="2"/>
        <v>6</v>
      </c>
      <c r="P7" s="4" t="s">
        <v>18</v>
      </c>
      <c r="Q7">
        <v>43</v>
      </c>
      <c r="R7">
        <v>1</v>
      </c>
      <c r="S7" s="2">
        <f t="shared" ref="S7:S20" si="3">Q7/R7</f>
        <v>43</v>
      </c>
      <c r="U7" s="8">
        <v>1</v>
      </c>
      <c r="V7">
        <v>215</v>
      </c>
      <c r="W7">
        <v>15</v>
      </c>
      <c r="X7" s="2">
        <f t="shared" ref="X7:X12" si="4">V7/W7</f>
        <v>14.333333333333334</v>
      </c>
      <c r="Z7">
        <v>41</v>
      </c>
      <c r="AA7" t="s">
        <v>15</v>
      </c>
      <c r="AB7" t="s">
        <v>5</v>
      </c>
      <c r="AC7" t="s">
        <v>10</v>
      </c>
      <c r="AD7" t="s">
        <v>6</v>
      </c>
      <c r="AE7" t="s">
        <v>193</v>
      </c>
    </row>
    <row r="8" spans="1:31" x14ac:dyDescent="0.25">
      <c r="A8" s="4" t="s">
        <v>95</v>
      </c>
      <c r="B8">
        <v>8</v>
      </c>
      <c r="C8">
        <v>1</v>
      </c>
      <c r="D8" s="2">
        <f t="shared" si="0"/>
        <v>8</v>
      </c>
      <c r="F8" s="4" t="s">
        <v>200</v>
      </c>
      <c r="G8">
        <v>31</v>
      </c>
      <c r="H8">
        <v>2</v>
      </c>
      <c r="I8" s="2">
        <f t="shared" si="1"/>
        <v>15.5</v>
      </c>
      <c r="K8" s="4" t="s">
        <v>65</v>
      </c>
      <c r="L8">
        <v>37</v>
      </c>
      <c r="M8">
        <v>11</v>
      </c>
      <c r="N8" s="2">
        <f t="shared" si="2"/>
        <v>3.3636363636363638</v>
      </c>
      <c r="P8" s="4" t="s">
        <v>31</v>
      </c>
      <c r="Q8">
        <v>54</v>
      </c>
      <c r="R8">
        <v>3</v>
      </c>
      <c r="S8" s="2">
        <f t="shared" si="3"/>
        <v>18</v>
      </c>
      <c r="U8" s="8">
        <v>2</v>
      </c>
      <c r="V8">
        <v>72</v>
      </c>
      <c r="W8">
        <v>9</v>
      </c>
      <c r="X8" s="2">
        <f t="shared" si="4"/>
        <v>8</v>
      </c>
      <c r="Z8">
        <v>38</v>
      </c>
      <c r="AA8" t="s">
        <v>33</v>
      </c>
      <c r="AB8" t="s">
        <v>2</v>
      </c>
      <c r="AC8" t="s">
        <v>177</v>
      </c>
      <c r="AD8" t="s">
        <v>1</v>
      </c>
      <c r="AE8" t="s">
        <v>195</v>
      </c>
    </row>
    <row r="9" spans="1:31" x14ac:dyDescent="0.25">
      <c r="A9" s="4" t="s">
        <v>6</v>
      </c>
      <c r="B9">
        <v>41</v>
      </c>
      <c r="C9">
        <v>1</v>
      </c>
      <c r="D9" s="2">
        <f t="shared" si="0"/>
        <v>41</v>
      </c>
      <c r="F9" s="4" t="s">
        <v>199</v>
      </c>
      <c r="G9">
        <v>4</v>
      </c>
      <c r="H9">
        <v>3</v>
      </c>
      <c r="I9" s="2">
        <f t="shared" si="1"/>
        <v>1.3333333333333333</v>
      </c>
      <c r="K9" s="4" t="s">
        <v>32</v>
      </c>
      <c r="L9">
        <v>51</v>
      </c>
      <c r="M9">
        <v>11</v>
      </c>
      <c r="N9" s="2">
        <f t="shared" si="2"/>
        <v>4.6363636363636367</v>
      </c>
      <c r="P9" s="4" t="s">
        <v>95</v>
      </c>
      <c r="Q9">
        <v>8</v>
      </c>
      <c r="R9">
        <v>1</v>
      </c>
      <c r="S9" s="2">
        <f t="shared" si="3"/>
        <v>8</v>
      </c>
      <c r="U9" s="8">
        <v>3</v>
      </c>
      <c r="V9">
        <v>169</v>
      </c>
      <c r="W9">
        <v>14</v>
      </c>
      <c r="X9" s="2">
        <f t="shared" si="4"/>
        <v>12.071428571428571</v>
      </c>
      <c r="Z9">
        <v>36</v>
      </c>
      <c r="AA9" t="s">
        <v>42</v>
      </c>
      <c r="AB9" t="s">
        <v>41</v>
      </c>
      <c r="AC9" t="s">
        <v>29</v>
      </c>
      <c r="AD9" t="s">
        <v>26</v>
      </c>
      <c r="AE9" t="s">
        <v>193</v>
      </c>
    </row>
    <row r="10" spans="1:31" x14ac:dyDescent="0.25">
      <c r="A10" s="4" t="s">
        <v>1</v>
      </c>
      <c r="B10">
        <v>261</v>
      </c>
      <c r="C10">
        <v>13</v>
      </c>
      <c r="D10" s="2">
        <f t="shared" si="0"/>
        <v>20.076923076923077</v>
      </c>
      <c r="F10" s="4" t="s">
        <v>189</v>
      </c>
      <c r="G10">
        <v>42</v>
      </c>
      <c r="H10">
        <v>4</v>
      </c>
      <c r="I10" s="2">
        <f t="shared" si="1"/>
        <v>10.5</v>
      </c>
      <c r="K10" s="4" t="s">
        <v>33</v>
      </c>
      <c r="L10">
        <v>96</v>
      </c>
      <c r="M10">
        <v>10</v>
      </c>
      <c r="N10" s="2">
        <f t="shared" si="2"/>
        <v>9.6</v>
      </c>
      <c r="P10" s="4" t="s">
        <v>6</v>
      </c>
      <c r="Q10">
        <v>41</v>
      </c>
      <c r="R10">
        <v>1</v>
      </c>
      <c r="S10" s="2">
        <f t="shared" si="3"/>
        <v>41</v>
      </c>
      <c r="U10" s="8">
        <v>4</v>
      </c>
      <c r="V10">
        <v>40</v>
      </c>
      <c r="W10">
        <v>5</v>
      </c>
      <c r="X10" s="2">
        <f t="shared" si="4"/>
        <v>8</v>
      </c>
      <c r="Z10">
        <v>29</v>
      </c>
      <c r="AA10" t="s">
        <v>202</v>
      </c>
      <c r="AB10" t="s">
        <v>30</v>
      </c>
      <c r="AC10" t="s">
        <v>12</v>
      </c>
      <c r="AD10" t="s">
        <v>31</v>
      </c>
      <c r="AE10" t="s">
        <v>205</v>
      </c>
    </row>
    <row r="11" spans="1:31" x14ac:dyDescent="0.25">
      <c r="A11" s="4" t="s">
        <v>21</v>
      </c>
      <c r="B11">
        <v>85</v>
      </c>
      <c r="C11">
        <v>6</v>
      </c>
      <c r="D11" s="2">
        <f t="shared" si="0"/>
        <v>14.166666666666666</v>
      </c>
      <c r="F11" s="4" t="s">
        <v>213</v>
      </c>
      <c r="G11">
        <v>12</v>
      </c>
      <c r="H11">
        <v>3</v>
      </c>
      <c r="I11" s="2">
        <f t="shared" si="1"/>
        <v>4</v>
      </c>
      <c r="K11" s="4" t="s">
        <v>57</v>
      </c>
      <c r="L11">
        <v>22</v>
      </c>
      <c r="M11">
        <v>2</v>
      </c>
      <c r="N11" s="2">
        <f t="shared" si="2"/>
        <v>11</v>
      </c>
      <c r="P11" s="4" t="s">
        <v>1</v>
      </c>
      <c r="Q11">
        <v>261</v>
      </c>
      <c r="R11">
        <v>13</v>
      </c>
      <c r="S11" s="2">
        <f t="shared" si="3"/>
        <v>20.076923076923077</v>
      </c>
      <c r="U11" s="8">
        <v>5</v>
      </c>
      <c r="V11">
        <v>421</v>
      </c>
      <c r="W11">
        <v>45</v>
      </c>
      <c r="X11" s="2">
        <f t="shared" si="4"/>
        <v>9.3555555555555561</v>
      </c>
      <c r="Z11">
        <v>27</v>
      </c>
      <c r="AA11" t="s">
        <v>28</v>
      </c>
      <c r="AB11" t="s">
        <v>80</v>
      </c>
      <c r="AC11" t="s">
        <v>9</v>
      </c>
      <c r="AD11" t="s">
        <v>1</v>
      </c>
      <c r="AE11" t="s">
        <v>185</v>
      </c>
    </row>
    <row r="12" spans="1:31" x14ac:dyDescent="0.25">
      <c r="A12" s="4" t="s">
        <v>4</v>
      </c>
      <c r="B12">
        <v>85</v>
      </c>
      <c r="C12">
        <v>10</v>
      </c>
      <c r="D12" s="2">
        <f t="shared" si="0"/>
        <v>8.5</v>
      </c>
      <c r="F12" s="4" t="s">
        <v>196</v>
      </c>
      <c r="G12">
        <v>20</v>
      </c>
      <c r="H12">
        <v>2</v>
      </c>
      <c r="I12" s="2">
        <f t="shared" si="1"/>
        <v>10</v>
      </c>
      <c r="K12" s="4" t="s">
        <v>38</v>
      </c>
      <c r="L12">
        <v>35</v>
      </c>
      <c r="M12">
        <v>4</v>
      </c>
      <c r="N12" s="2">
        <f t="shared" si="2"/>
        <v>8.75</v>
      </c>
      <c r="P12" s="4" t="s">
        <v>21</v>
      </c>
      <c r="Q12">
        <v>85</v>
      </c>
      <c r="R12">
        <v>6</v>
      </c>
      <c r="S12" s="2">
        <f t="shared" si="3"/>
        <v>14.166666666666666</v>
      </c>
      <c r="U12" s="8" t="s">
        <v>89</v>
      </c>
      <c r="V12">
        <v>1018</v>
      </c>
      <c r="W12">
        <v>92</v>
      </c>
      <c r="X12" s="6">
        <f t="shared" si="4"/>
        <v>11.065217391304348</v>
      </c>
      <c r="Z12">
        <v>26</v>
      </c>
      <c r="AA12" t="s">
        <v>42</v>
      </c>
      <c r="AB12" t="s">
        <v>47</v>
      </c>
      <c r="AC12" t="s">
        <v>19</v>
      </c>
      <c r="AD12" t="s">
        <v>45</v>
      </c>
      <c r="AE12" t="s">
        <v>193</v>
      </c>
    </row>
    <row r="13" spans="1:31" x14ac:dyDescent="0.25">
      <c r="A13" s="4" t="s">
        <v>45</v>
      </c>
      <c r="B13">
        <v>54</v>
      </c>
      <c r="C13">
        <v>4</v>
      </c>
      <c r="D13" s="2">
        <f t="shared" si="0"/>
        <v>13.5</v>
      </c>
      <c r="F13" s="4" t="s">
        <v>204</v>
      </c>
      <c r="G13">
        <v>18</v>
      </c>
      <c r="H13">
        <v>1</v>
      </c>
      <c r="I13" s="2">
        <f t="shared" si="1"/>
        <v>18</v>
      </c>
      <c r="K13" s="4" t="s">
        <v>63</v>
      </c>
      <c r="L13">
        <v>33</v>
      </c>
      <c r="M13">
        <v>2</v>
      </c>
      <c r="N13" s="2">
        <f t="shared" si="2"/>
        <v>16.5</v>
      </c>
      <c r="P13" s="4" t="s">
        <v>4</v>
      </c>
      <c r="Q13">
        <v>85</v>
      </c>
      <c r="R13">
        <v>10</v>
      </c>
      <c r="S13" s="2">
        <f t="shared" si="3"/>
        <v>8.5</v>
      </c>
      <c r="X13" s="2"/>
      <c r="Z13">
        <v>25</v>
      </c>
      <c r="AA13" t="s">
        <v>33</v>
      </c>
      <c r="AB13" t="s">
        <v>3</v>
      </c>
      <c r="AC13" t="s">
        <v>178</v>
      </c>
      <c r="AD13" t="s">
        <v>4</v>
      </c>
      <c r="AE13" t="s">
        <v>187</v>
      </c>
    </row>
    <row r="14" spans="1:31" x14ac:dyDescent="0.25">
      <c r="A14" s="4" t="s">
        <v>121</v>
      </c>
      <c r="B14">
        <v>1</v>
      </c>
      <c r="C14">
        <v>2</v>
      </c>
      <c r="D14" s="2">
        <f t="shared" si="0"/>
        <v>0.5</v>
      </c>
      <c r="F14" s="4" t="s">
        <v>254</v>
      </c>
      <c r="G14">
        <v>3</v>
      </c>
      <c r="H14">
        <v>1</v>
      </c>
      <c r="I14" s="2">
        <f t="shared" si="1"/>
        <v>3</v>
      </c>
      <c r="K14" s="4" t="s">
        <v>42</v>
      </c>
      <c r="L14">
        <v>78</v>
      </c>
      <c r="M14">
        <v>7</v>
      </c>
      <c r="N14" s="2">
        <f t="shared" si="2"/>
        <v>11.142857142857142</v>
      </c>
      <c r="P14" s="4" t="s">
        <v>45</v>
      </c>
      <c r="Q14">
        <v>54</v>
      </c>
      <c r="R14">
        <v>4</v>
      </c>
      <c r="S14" s="2">
        <f t="shared" si="3"/>
        <v>13.5</v>
      </c>
      <c r="Z14">
        <v>24</v>
      </c>
      <c r="AA14" t="s">
        <v>23</v>
      </c>
      <c r="AB14" t="s">
        <v>87</v>
      </c>
      <c r="AC14" t="s">
        <v>22</v>
      </c>
      <c r="AD14" t="s">
        <v>21</v>
      </c>
      <c r="AE14" t="s">
        <v>192</v>
      </c>
    </row>
    <row r="15" spans="1:31" x14ac:dyDescent="0.25">
      <c r="A15" s="4" t="s">
        <v>26</v>
      </c>
      <c r="B15">
        <v>186</v>
      </c>
      <c r="C15">
        <v>14</v>
      </c>
      <c r="D15" s="2">
        <f t="shared" si="0"/>
        <v>13.285714285714286</v>
      </c>
      <c r="F15" s="4" t="s">
        <v>203</v>
      </c>
      <c r="G15">
        <v>9</v>
      </c>
      <c r="H15">
        <v>1</v>
      </c>
      <c r="I15" s="2">
        <f t="shared" si="1"/>
        <v>9</v>
      </c>
      <c r="K15" s="4" t="s">
        <v>110</v>
      </c>
      <c r="L15">
        <v>8</v>
      </c>
      <c r="M15">
        <v>3</v>
      </c>
      <c r="N15" s="2">
        <f t="shared" si="2"/>
        <v>2.6666666666666665</v>
      </c>
      <c r="P15" s="4" t="s">
        <v>121</v>
      </c>
      <c r="Q15">
        <v>1</v>
      </c>
      <c r="R15">
        <v>1</v>
      </c>
      <c r="S15" s="2">
        <f t="shared" si="3"/>
        <v>1</v>
      </c>
      <c r="AA15" t="s">
        <v>32</v>
      </c>
      <c r="AB15" t="s">
        <v>61</v>
      </c>
      <c r="AC15" t="s">
        <v>11</v>
      </c>
      <c r="AD15" t="s">
        <v>1</v>
      </c>
      <c r="AE15" t="s">
        <v>206</v>
      </c>
    </row>
    <row r="16" spans="1:31" x14ac:dyDescent="0.25">
      <c r="A16" s="4" t="s">
        <v>34</v>
      </c>
      <c r="B16">
        <v>85</v>
      </c>
      <c r="C16">
        <v>10</v>
      </c>
      <c r="D16" s="2">
        <f t="shared" si="0"/>
        <v>8.5</v>
      </c>
      <c r="F16" s="4" t="s">
        <v>205</v>
      </c>
      <c r="G16">
        <v>29</v>
      </c>
      <c r="H16">
        <v>1</v>
      </c>
      <c r="I16" s="2">
        <f t="shared" si="1"/>
        <v>29</v>
      </c>
      <c r="K16" s="4" t="s">
        <v>15</v>
      </c>
      <c r="L16">
        <v>41</v>
      </c>
      <c r="M16">
        <v>1</v>
      </c>
      <c r="N16" s="2">
        <f t="shared" si="2"/>
        <v>41</v>
      </c>
      <c r="P16" s="4" t="s">
        <v>26</v>
      </c>
      <c r="Q16">
        <v>186</v>
      </c>
      <c r="R16">
        <v>14</v>
      </c>
      <c r="S16" s="2">
        <f t="shared" si="3"/>
        <v>13.285714285714286</v>
      </c>
      <c r="U16" t="s">
        <v>252</v>
      </c>
      <c r="Z16">
        <v>23</v>
      </c>
      <c r="AA16" t="s">
        <v>25</v>
      </c>
      <c r="AB16" t="s">
        <v>88</v>
      </c>
      <c r="AC16" t="s">
        <v>24</v>
      </c>
      <c r="AD16" t="s">
        <v>1</v>
      </c>
      <c r="AE16" t="s">
        <v>193</v>
      </c>
    </row>
    <row r="17" spans="1:31" x14ac:dyDescent="0.25">
      <c r="A17" s="4" t="s">
        <v>53</v>
      </c>
      <c r="B17">
        <v>58</v>
      </c>
      <c r="C17">
        <v>13</v>
      </c>
      <c r="D17" s="2">
        <f t="shared" si="0"/>
        <v>4.4615384615384617</v>
      </c>
      <c r="F17" s="4" t="s">
        <v>237</v>
      </c>
      <c r="G17">
        <v>15</v>
      </c>
      <c r="H17">
        <v>1</v>
      </c>
      <c r="I17" s="2">
        <f t="shared" si="1"/>
        <v>15</v>
      </c>
      <c r="K17" s="4" t="s">
        <v>28</v>
      </c>
      <c r="L17">
        <v>94</v>
      </c>
      <c r="M17">
        <v>10</v>
      </c>
      <c r="N17" s="2">
        <f t="shared" si="2"/>
        <v>9.4</v>
      </c>
      <c r="P17" s="4" t="s">
        <v>34</v>
      </c>
      <c r="Q17">
        <v>85</v>
      </c>
      <c r="R17">
        <v>10</v>
      </c>
      <c r="S17" s="2">
        <f t="shared" si="3"/>
        <v>8.5</v>
      </c>
      <c r="AA17" t="s">
        <v>16</v>
      </c>
      <c r="AB17" t="s">
        <v>7</v>
      </c>
      <c r="AC17" t="s">
        <v>11</v>
      </c>
      <c r="AD17" t="s">
        <v>1</v>
      </c>
      <c r="AE17" t="s">
        <v>200</v>
      </c>
    </row>
    <row r="18" spans="1:31" x14ac:dyDescent="0.25">
      <c r="A18" s="4" t="s">
        <v>109</v>
      </c>
      <c r="B18">
        <v>9</v>
      </c>
      <c r="C18">
        <v>5</v>
      </c>
      <c r="D18" s="2">
        <f t="shared" si="0"/>
        <v>1.8</v>
      </c>
      <c r="F18" s="4" t="s">
        <v>183</v>
      </c>
      <c r="G18">
        <v>64</v>
      </c>
      <c r="H18">
        <v>8</v>
      </c>
      <c r="I18" s="2">
        <f t="shared" si="1"/>
        <v>8</v>
      </c>
      <c r="K18" s="4" t="s">
        <v>141</v>
      </c>
      <c r="L18">
        <v>31</v>
      </c>
      <c r="M18">
        <v>7</v>
      </c>
      <c r="N18" s="2">
        <f t="shared" si="2"/>
        <v>4.4285714285714288</v>
      </c>
      <c r="P18" s="4" t="s">
        <v>53</v>
      </c>
      <c r="Q18">
        <v>58</v>
      </c>
      <c r="R18">
        <v>11</v>
      </c>
      <c r="S18" s="2">
        <f t="shared" si="3"/>
        <v>5.2727272727272725</v>
      </c>
      <c r="U18" s="3" t="s">
        <v>0</v>
      </c>
      <c r="V18" t="s">
        <v>219</v>
      </c>
      <c r="W18" t="s">
        <v>247</v>
      </c>
      <c r="X18" s="5" t="s">
        <v>243</v>
      </c>
      <c r="AA18" t="s">
        <v>16</v>
      </c>
      <c r="AB18" t="s">
        <v>49</v>
      </c>
      <c r="AC18" t="s">
        <v>12</v>
      </c>
      <c r="AD18" t="s">
        <v>31</v>
      </c>
      <c r="AE18" t="s">
        <v>185</v>
      </c>
    </row>
    <row r="19" spans="1:31" x14ac:dyDescent="0.25">
      <c r="A19" s="4" t="s">
        <v>93</v>
      </c>
      <c r="B19">
        <v>16</v>
      </c>
      <c r="C19">
        <v>9</v>
      </c>
      <c r="D19" s="2">
        <f t="shared" si="0"/>
        <v>1.7777777777777777</v>
      </c>
      <c r="F19" s="4" t="s">
        <v>211</v>
      </c>
      <c r="G19">
        <v>16</v>
      </c>
      <c r="H19">
        <v>2</v>
      </c>
      <c r="I19" s="2">
        <f t="shared" si="1"/>
        <v>8</v>
      </c>
      <c r="K19" s="4" t="s">
        <v>16</v>
      </c>
      <c r="L19">
        <v>164</v>
      </c>
      <c r="M19">
        <v>11</v>
      </c>
      <c r="N19" s="2">
        <f t="shared" si="2"/>
        <v>14.909090909090908</v>
      </c>
      <c r="P19" s="4" t="s">
        <v>109</v>
      </c>
      <c r="Q19">
        <v>9</v>
      </c>
      <c r="R19">
        <v>4</v>
      </c>
      <c r="S19" s="2">
        <f t="shared" si="3"/>
        <v>2.25</v>
      </c>
      <c r="U19" s="4" t="s">
        <v>40</v>
      </c>
      <c r="V19">
        <v>1</v>
      </c>
      <c r="W19">
        <v>1</v>
      </c>
      <c r="X19" s="9">
        <f>W19/V19*100</f>
        <v>100</v>
      </c>
      <c r="Z19">
        <v>21</v>
      </c>
      <c r="AA19" t="s">
        <v>17</v>
      </c>
      <c r="AB19" t="s">
        <v>113</v>
      </c>
      <c r="AC19" t="s">
        <v>11</v>
      </c>
      <c r="AD19" t="s">
        <v>26</v>
      </c>
      <c r="AE19" t="s">
        <v>183</v>
      </c>
    </row>
    <row r="20" spans="1:31" x14ac:dyDescent="0.25">
      <c r="A20" s="4" t="s">
        <v>76</v>
      </c>
      <c r="B20">
        <v>5</v>
      </c>
      <c r="C20">
        <v>5</v>
      </c>
      <c r="D20" s="2">
        <f t="shared" si="0"/>
        <v>1</v>
      </c>
      <c r="F20" s="4" t="s">
        <v>195</v>
      </c>
      <c r="G20">
        <v>87</v>
      </c>
      <c r="H20">
        <v>3</v>
      </c>
      <c r="I20" s="2">
        <f t="shared" si="1"/>
        <v>29</v>
      </c>
      <c r="K20" s="4" t="s">
        <v>17</v>
      </c>
      <c r="L20">
        <v>66</v>
      </c>
      <c r="M20">
        <v>7</v>
      </c>
      <c r="N20" s="2">
        <f t="shared" si="2"/>
        <v>9.4285714285714288</v>
      </c>
      <c r="P20" s="4" t="s">
        <v>93</v>
      </c>
      <c r="Q20">
        <v>16</v>
      </c>
      <c r="R20">
        <v>6</v>
      </c>
      <c r="S20" s="2">
        <f t="shared" si="3"/>
        <v>2.6666666666666665</v>
      </c>
      <c r="U20" s="4" t="s">
        <v>18</v>
      </c>
      <c r="V20">
        <v>1</v>
      </c>
      <c r="W20">
        <v>1</v>
      </c>
      <c r="X20" s="9">
        <f t="shared" ref="X20:X42" si="5">W20/V20*100</f>
        <v>100</v>
      </c>
      <c r="Z20">
        <v>20</v>
      </c>
      <c r="AA20" t="s">
        <v>16</v>
      </c>
      <c r="AB20" t="s">
        <v>50</v>
      </c>
      <c r="AC20" t="s">
        <v>9</v>
      </c>
      <c r="AD20" t="s">
        <v>26</v>
      </c>
      <c r="AE20" t="s">
        <v>194</v>
      </c>
    </row>
    <row r="21" spans="1:31" x14ac:dyDescent="0.25">
      <c r="A21" s="4" t="s">
        <v>129</v>
      </c>
      <c r="B21">
        <v>0</v>
      </c>
      <c r="C21">
        <v>2</v>
      </c>
      <c r="D21" s="2">
        <f t="shared" si="0"/>
        <v>0</v>
      </c>
      <c r="F21" s="4" t="s">
        <v>186</v>
      </c>
      <c r="G21">
        <v>11</v>
      </c>
      <c r="H21">
        <v>1</v>
      </c>
      <c r="I21" s="2">
        <f t="shared" si="1"/>
        <v>11</v>
      </c>
      <c r="K21" s="4" t="s">
        <v>202</v>
      </c>
      <c r="L21">
        <v>76</v>
      </c>
      <c r="M21">
        <v>6</v>
      </c>
      <c r="N21" s="2">
        <f t="shared" si="2"/>
        <v>12.666666666666666</v>
      </c>
      <c r="P21" s="4" t="s">
        <v>76</v>
      </c>
      <c r="Q21">
        <v>5</v>
      </c>
      <c r="R21">
        <v>2</v>
      </c>
      <c r="S21" s="2">
        <f t="shared" ref="S21:S26" si="6">Q21/R21</f>
        <v>2.5</v>
      </c>
      <c r="U21" s="4" t="s">
        <v>31</v>
      </c>
      <c r="V21">
        <v>3</v>
      </c>
      <c r="W21">
        <v>3</v>
      </c>
      <c r="X21" s="9">
        <f t="shared" si="5"/>
        <v>100</v>
      </c>
      <c r="Z21">
        <v>19</v>
      </c>
      <c r="AA21" t="s">
        <v>28</v>
      </c>
      <c r="AB21" t="s">
        <v>78</v>
      </c>
      <c r="AC21" t="s">
        <v>20</v>
      </c>
      <c r="AD21" t="s">
        <v>1</v>
      </c>
      <c r="AE21" t="s">
        <v>182</v>
      </c>
    </row>
    <row r="22" spans="1:31" x14ac:dyDescent="0.25">
      <c r="A22" s="4" t="s">
        <v>74</v>
      </c>
      <c r="B22">
        <v>3</v>
      </c>
      <c r="C22">
        <v>2</v>
      </c>
      <c r="D22" s="2">
        <f t="shared" si="0"/>
        <v>1.5</v>
      </c>
      <c r="F22" s="4" t="s">
        <v>207</v>
      </c>
      <c r="G22">
        <v>0</v>
      </c>
      <c r="H22">
        <v>1</v>
      </c>
      <c r="I22" s="2">
        <f t="shared" si="1"/>
        <v>0</v>
      </c>
      <c r="K22" s="4" t="s">
        <v>89</v>
      </c>
      <c r="L22">
        <v>1018</v>
      </c>
      <c r="M22">
        <v>111</v>
      </c>
      <c r="N22" s="6">
        <f t="shared" si="2"/>
        <v>9.1711711711711708</v>
      </c>
      <c r="P22" s="4" t="s">
        <v>74</v>
      </c>
      <c r="Q22">
        <v>3</v>
      </c>
      <c r="R22">
        <v>1</v>
      </c>
      <c r="S22" s="2">
        <f t="shared" si="6"/>
        <v>3</v>
      </c>
      <c r="U22" s="4" t="s">
        <v>95</v>
      </c>
      <c r="V22">
        <v>1</v>
      </c>
      <c r="W22">
        <v>1</v>
      </c>
      <c r="X22" s="9">
        <f t="shared" si="5"/>
        <v>100</v>
      </c>
      <c r="AA22" t="s">
        <v>17</v>
      </c>
      <c r="AB22" t="s">
        <v>118</v>
      </c>
      <c r="AC22" t="s">
        <v>12</v>
      </c>
      <c r="AD22" t="s">
        <v>1</v>
      </c>
      <c r="AE22" t="s">
        <v>192</v>
      </c>
    </row>
    <row r="23" spans="1:31" x14ac:dyDescent="0.25">
      <c r="A23" s="4" t="s">
        <v>104</v>
      </c>
      <c r="B23">
        <v>3</v>
      </c>
      <c r="C23">
        <v>4</v>
      </c>
      <c r="D23" s="2">
        <f t="shared" si="0"/>
        <v>0.75</v>
      </c>
      <c r="F23" s="4" t="s">
        <v>188</v>
      </c>
      <c r="G23">
        <v>3</v>
      </c>
      <c r="H23">
        <v>2</v>
      </c>
      <c r="I23" s="2">
        <f t="shared" si="1"/>
        <v>1.5</v>
      </c>
      <c r="P23" s="4" t="s">
        <v>104</v>
      </c>
      <c r="Q23">
        <v>3</v>
      </c>
      <c r="R23">
        <v>1</v>
      </c>
      <c r="S23" s="2">
        <f t="shared" si="6"/>
        <v>3</v>
      </c>
      <c r="U23" s="4" t="s">
        <v>6</v>
      </c>
      <c r="V23">
        <v>1</v>
      </c>
      <c r="W23">
        <v>1</v>
      </c>
      <c r="X23" s="9">
        <f t="shared" si="5"/>
        <v>100</v>
      </c>
      <c r="Z23">
        <v>18</v>
      </c>
      <c r="AA23" t="s">
        <v>57</v>
      </c>
      <c r="AB23" t="s">
        <v>56</v>
      </c>
      <c r="AC23" t="s">
        <v>37</v>
      </c>
      <c r="AD23" t="s">
        <v>21</v>
      </c>
      <c r="AE23" t="s">
        <v>193</v>
      </c>
    </row>
    <row r="24" spans="1:31" x14ac:dyDescent="0.25">
      <c r="A24" s="4" t="s">
        <v>168</v>
      </c>
      <c r="B24">
        <v>1</v>
      </c>
      <c r="C24">
        <v>1</v>
      </c>
      <c r="D24" s="2">
        <f t="shared" si="0"/>
        <v>1</v>
      </c>
      <c r="F24" s="4" t="s">
        <v>192</v>
      </c>
      <c r="G24">
        <v>43</v>
      </c>
      <c r="H24">
        <v>2</v>
      </c>
      <c r="I24" s="2">
        <f t="shared" si="1"/>
        <v>21.5</v>
      </c>
      <c r="P24" s="4" t="s">
        <v>168</v>
      </c>
      <c r="Q24">
        <v>1</v>
      </c>
      <c r="R24">
        <v>1</v>
      </c>
      <c r="S24" s="2">
        <f t="shared" si="6"/>
        <v>1</v>
      </c>
      <c r="U24" s="4" t="s">
        <v>1</v>
      </c>
      <c r="V24">
        <v>13</v>
      </c>
      <c r="W24">
        <v>13</v>
      </c>
      <c r="X24" s="9">
        <f t="shared" si="5"/>
        <v>100</v>
      </c>
      <c r="AA24" t="s">
        <v>16</v>
      </c>
      <c r="AB24" t="s">
        <v>39</v>
      </c>
      <c r="AC24" t="s">
        <v>29</v>
      </c>
      <c r="AD24" t="s">
        <v>40</v>
      </c>
      <c r="AE24" t="s">
        <v>183</v>
      </c>
    </row>
    <row r="25" spans="1:31" x14ac:dyDescent="0.25">
      <c r="A25" s="4" t="s">
        <v>174</v>
      </c>
      <c r="B25">
        <v>2</v>
      </c>
      <c r="C25">
        <v>2</v>
      </c>
      <c r="D25" s="2">
        <f t="shared" si="0"/>
        <v>1</v>
      </c>
      <c r="F25" s="4" t="s">
        <v>182</v>
      </c>
      <c r="G25">
        <v>32</v>
      </c>
      <c r="H25">
        <v>3</v>
      </c>
      <c r="I25" s="2">
        <f t="shared" si="1"/>
        <v>10.666666666666666</v>
      </c>
      <c r="K25" s="3" t="s">
        <v>256</v>
      </c>
      <c r="L25" t="s">
        <v>219</v>
      </c>
      <c r="P25" s="4" t="s">
        <v>174</v>
      </c>
      <c r="Q25">
        <v>2</v>
      </c>
      <c r="R25">
        <v>1</v>
      </c>
      <c r="S25" s="2">
        <f t="shared" si="6"/>
        <v>2</v>
      </c>
      <c r="U25" s="4" t="s">
        <v>21</v>
      </c>
      <c r="V25">
        <v>6</v>
      </c>
      <c r="W25">
        <v>6</v>
      </c>
      <c r="X25" s="9">
        <f t="shared" si="5"/>
        <v>100</v>
      </c>
      <c r="AA25" t="s">
        <v>202</v>
      </c>
      <c r="AB25" t="s">
        <v>55</v>
      </c>
      <c r="AC25" t="s">
        <v>11</v>
      </c>
      <c r="AD25" t="s">
        <v>4</v>
      </c>
      <c r="AE25" t="s">
        <v>204</v>
      </c>
    </row>
    <row r="26" spans="1:31" x14ac:dyDescent="0.25">
      <c r="A26" s="4" t="s">
        <v>127</v>
      </c>
      <c r="B26">
        <v>0</v>
      </c>
      <c r="C26">
        <v>1</v>
      </c>
      <c r="D26" s="2">
        <f t="shared" si="0"/>
        <v>0</v>
      </c>
      <c r="F26" s="4" t="s">
        <v>216</v>
      </c>
      <c r="G26">
        <v>0</v>
      </c>
      <c r="H26">
        <v>2</v>
      </c>
      <c r="I26" s="2">
        <f t="shared" si="1"/>
        <v>0</v>
      </c>
      <c r="K26" s="4" t="s">
        <v>259</v>
      </c>
      <c r="L26">
        <v>34</v>
      </c>
      <c r="P26" s="4" t="s">
        <v>89</v>
      </c>
      <c r="Q26">
        <v>1018</v>
      </c>
      <c r="R26">
        <v>92</v>
      </c>
      <c r="S26" s="6">
        <f t="shared" si="6"/>
        <v>11.065217391304348</v>
      </c>
      <c r="U26" s="4" t="s">
        <v>4</v>
      </c>
      <c r="V26">
        <v>10</v>
      </c>
      <c r="W26">
        <v>10</v>
      </c>
      <c r="X26" s="9">
        <f t="shared" si="5"/>
        <v>100</v>
      </c>
      <c r="Z26">
        <v>17</v>
      </c>
      <c r="AA26" t="s">
        <v>63</v>
      </c>
      <c r="AB26" t="s">
        <v>62</v>
      </c>
      <c r="AC26" t="s">
        <v>9</v>
      </c>
      <c r="AD26" t="s">
        <v>21</v>
      </c>
      <c r="AE26" t="s">
        <v>189</v>
      </c>
    </row>
    <row r="27" spans="1:31" x14ac:dyDescent="0.25">
      <c r="A27" s="4" t="s">
        <v>124</v>
      </c>
      <c r="B27">
        <v>0</v>
      </c>
      <c r="C27">
        <v>1</v>
      </c>
      <c r="D27" s="2">
        <f t="shared" si="0"/>
        <v>0</v>
      </c>
      <c r="F27" s="4" t="s">
        <v>185</v>
      </c>
      <c r="G27">
        <v>59</v>
      </c>
      <c r="H27">
        <v>4</v>
      </c>
      <c r="I27" s="2">
        <f t="shared" si="1"/>
        <v>14.75</v>
      </c>
      <c r="K27" s="4" t="s">
        <v>260</v>
      </c>
      <c r="L27">
        <v>23</v>
      </c>
      <c r="P27" s="4"/>
      <c r="U27" s="4" t="s">
        <v>45</v>
      </c>
      <c r="V27">
        <v>4</v>
      </c>
      <c r="W27">
        <v>4</v>
      </c>
      <c r="X27" s="9">
        <f t="shared" si="5"/>
        <v>100</v>
      </c>
      <c r="Z27">
        <v>16</v>
      </c>
      <c r="AA27" t="s">
        <v>23</v>
      </c>
      <c r="AB27" t="s">
        <v>85</v>
      </c>
      <c r="AC27" t="s">
        <v>20</v>
      </c>
      <c r="AD27" t="s">
        <v>45</v>
      </c>
      <c r="AE27" t="s">
        <v>214</v>
      </c>
    </row>
    <row r="28" spans="1:31" x14ac:dyDescent="0.25">
      <c r="A28" s="4" t="s">
        <v>89</v>
      </c>
      <c r="B28">
        <v>1018</v>
      </c>
      <c r="C28">
        <v>111</v>
      </c>
      <c r="D28" s="6">
        <f t="shared" si="0"/>
        <v>9.1711711711711708</v>
      </c>
      <c r="F28" s="4" t="s">
        <v>197</v>
      </c>
      <c r="G28">
        <v>16</v>
      </c>
      <c r="H28">
        <v>1</v>
      </c>
      <c r="I28" s="2">
        <f t="shared" si="1"/>
        <v>16</v>
      </c>
      <c r="K28" s="4" t="s">
        <v>261</v>
      </c>
      <c r="L28">
        <v>23</v>
      </c>
      <c r="N28" s="3" t="s">
        <v>264</v>
      </c>
      <c r="O28" s="3" t="s">
        <v>14</v>
      </c>
      <c r="P28" s="3" t="s">
        <v>265</v>
      </c>
      <c r="Q28" s="3" t="s">
        <v>8</v>
      </c>
      <c r="R28" t="s">
        <v>228</v>
      </c>
      <c r="U28" s="4" t="s">
        <v>121</v>
      </c>
      <c r="V28">
        <v>2</v>
      </c>
      <c r="W28">
        <v>1</v>
      </c>
      <c r="X28" s="9">
        <f t="shared" si="5"/>
        <v>50</v>
      </c>
      <c r="AA28" t="s">
        <v>63</v>
      </c>
      <c r="AB28" t="s">
        <v>66</v>
      </c>
      <c r="AC28" t="s">
        <v>12</v>
      </c>
      <c r="AD28" t="s">
        <v>26</v>
      </c>
      <c r="AE28" t="s">
        <v>197</v>
      </c>
    </row>
    <row r="29" spans="1:31" x14ac:dyDescent="0.25">
      <c r="D29" s="2"/>
      <c r="F29" s="4" t="s">
        <v>190</v>
      </c>
      <c r="G29">
        <v>23</v>
      </c>
      <c r="H29">
        <v>6</v>
      </c>
      <c r="I29" s="2">
        <f t="shared" si="1"/>
        <v>3.8333333333333335</v>
      </c>
      <c r="K29" s="4" t="s">
        <v>262</v>
      </c>
      <c r="L29">
        <v>18</v>
      </c>
      <c r="N29" s="4" t="s">
        <v>259</v>
      </c>
      <c r="R29" s="14">
        <v>742</v>
      </c>
      <c r="U29" s="4" t="s">
        <v>26</v>
      </c>
      <c r="V29">
        <v>14</v>
      </c>
      <c r="W29">
        <v>14</v>
      </c>
      <c r="X29" s="9">
        <f t="shared" si="5"/>
        <v>100</v>
      </c>
      <c r="Z29">
        <v>15</v>
      </c>
      <c r="AA29" t="s">
        <v>28</v>
      </c>
      <c r="AB29" t="s">
        <v>79</v>
      </c>
      <c r="AC29" t="s">
        <v>37</v>
      </c>
      <c r="AD29" t="s">
        <v>26</v>
      </c>
      <c r="AE29" t="s">
        <v>183</v>
      </c>
    </row>
    <row r="30" spans="1:31" x14ac:dyDescent="0.25">
      <c r="F30" s="4" t="s">
        <v>212</v>
      </c>
      <c r="G30">
        <v>2</v>
      </c>
      <c r="H30">
        <v>1</v>
      </c>
      <c r="I30" s="2">
        <f t="shared" si="1"/>
        <v>2</v>
      </c>
      <c r="K30" s="4" t="s">
        <v>263</v>
      </c>
      <c r="L30">
        <v>13</v>
      </c>
      <c r="N30" s="10" t="s">
        <v>40</v>
      </c>
      <c r="O30" s="4" t="s">
        <v>16</v>
      </c>
      <c r="P30" s="4" t="s">
        <v>39</v>
      </c>
      <c r="Q30" s="4" t="s">
        <v>29</v>
      </c>
      <c r="R30" s="14">
        <v>18</v>
      </c>
      <c r="U30" s="4" t="s">
        <v>34</v>
      </c>
      <c r="V30">
        <v>10</v>
      </c>
      <c r="W30">
        <v>10</v>
      </c>
      <c r="X30" s="9">
        <f t="shared" si="5"/>
        <v>100</v>
      </c>
      <c r="AA30" t="s">
        <v>202</v>
      </c>
      <c r="AB30" t="s">
        <v>235</v>
      </c>
      <c r="AC30" t="s">
        <v>236</v>
      </c>
      <c r="AD30" t="s">
        <v>53</v>
      </c>
      <c r="AE30" t="s">
        <v>237</v>
      </c>
    </row>
    <row r="31" spans="1:31" x14ac:dyDescent="0.25">
      <c r="F31" s="4" t="s">
        <v>198</v>
      </c>
      <c r="G31">
        <v>7</v>
      </c>
      <c r="H31">
        <v>1</v>
      </c>
      <c r="I31" s="2">
        <f t="shared" si="1"/>
        <v>7</v>
      </c>
      <c r="K31" s="4" t="s">
        <v>89</v>
      </c>
      <c r="L31">
        <v>111</v>
      </c>
      <c r="N31" s="10" t="s">
        <v>18</v>
      </c>
      <c r="O31" s="4" t="s">
        <v>16</v>
      </c>
      <c r="P31" s="4" t="s">
        <v>13</v>
      </c>
      <c r="Q31" s="4" t="s">
        <v>19</v>
      </c>
      <c r="R31" s="14">
        <v>43</v>
      </c>
      <c r="U31" s="4" t="s">
        <v>53</v>
      </c>
      <c r="V31">
        <v>13</v>
      </c>
      <c r="W31">
        <v>11</v>
      </c>
      <c r="X31" s="9">
        <f t="shared" si="5"/>
        <v>84.615384615384613</v>
      </c>
      <c r="Z31">
        <v>14</v>
      </c>
      <c r="AA31" t="s">
        <v>17</v>
      </c>
      <c r="AB31" t="s">
        <v>117</v>
      </c>
      <c r="AC31" t="s">
        <v>22</v>
      </c>
      <c r="AD31" t="s">
        <v>26</v>
      </c>
      <c r="AE31" t="s">
        <v>187</v>
      </c>
    </row>
    <row r="32" spans="1:31" x14ac:dyDescent="0.25">
      <c r="F32" s="4" t="s">
        <v>193</v>
      </c>
      <c r="G32">
        <v>186</v>
      </c>
      <c r="H32">
        <v>14</v>
      </c>
      <c r="I32" s="2">
        <f t="shared" si="1"/>
        <v>13.285714285714286</v>
      </c>
      <c r="N32" s="10" t="s">
        <v>31</v>
      </c>
      <c r="O32" s="4" t="s">
        <v>16</v>
      </c>
      <c r="P32" s="4" t="s">
        <v>49</v>
      </c>
      <c r="Q32" s="4" t="s">
        <v>12</v>
      </c>
      <c r="R32" s="14">
        <v>23</v>
      </c>
      <c r="U32" s="4" t="s">
        <v>109</v>
      </c>
      <c r="V32">
        <v>5</v>
      </c>
      <c r="W32">
        <v>4</v>
      </c>
      <c r="X32" s="9">
        <f t="shared" si="5"/>
        <v>80</v>
      </c>
      <c r="Z32">
        <v>13</v>
      </c>
      <c r="AA32" t="s">
        <v>65</v>
      </c>
      <c r="AB32" t="s">
        <v>64</v>
      </c>
      <c r="AC32" t="s">
        <v>175</v>
      </c>
      <c r="AD32" t="s">
        <v>26</v>
      </c>
      <c r="AE32" t="s">
        <v>206</v>
      </c>
    </row>
    <row r="33" spans="6:31" x14ac:dyDescent="0.25">
      <c r="F33" s="4" t="s">
        <v>206</v>
      </c>
      <c r="G33">
        <v>49</v>
      </c>
      <c r="H33">
        <v>5</v>
      </c>
      <c r="I33" s="2">
        <f t="shared" si="1"/>
        <v>9.8000000000000007</v>
      </c>
      <c r="O33" s="4" t="s">
        <v>202</v>
      </c>
      <c r="P33" s="4" t="s">
        <v>30</v>
      </c>
      <c r="Q33" s="4" t="s">
        <v>12</v>
      </c>
      <c r="R33" s="14">
        <v>29</v>
      </c>
      <c r="U33" s="4" t="s">
        <v>93</v>
      </c>
      <c r="V33">
        <v>9</v>
      </c>
      <c r="W33">
        <v>6</v>
      </c>
      <c r="X33" s="9">
        <f t="shared" si="5"/>
        <v>66.666666666666657</v>
      </c>
      <c r="Z33">
        <v>12</v>
      </c>
      <c r="AA33" t="s">
        <v>33</v>
      </c>
      <c r="AB33" t="s">
        <v>54</v>
      </c>
      <c r="AC33" t="s">
        <v>22</v>
      </c>
      <c r="AD33" t="s">
        <v>34</v>
      </c>
      <c r="AE33" t="s">
        <v>194</v>
      </c>
    </row>
    <row r="34" spans="6:31" x14ac:dyDescent="0.25">
      <c r="F34" s="4" t="s">
        <v>187</v>
      </c>
      <c r="G34">
        <v>63</v>
      </c>
      <c r="H34">
        <v>8</v>
      </c>
      <c r="I34" s="2">
        <f t="shared" si="1"/>
        <v>7.875</v>
      </c>
      <c r="N34" s="10" t="s">
        <v>6</v>
      </c>
      <c r="O34" s="4" t="s">
        <v>15</v>
      </c>
      <c r="P34" s="4" t="s">
        <v>5</v>
      </c>
      <c r="Q34" s="4" t="s">
        <v>10</v>
      </c>
      <c r="R34" s="14">
        <v>41</v>
      </c>
      <c r="U34" s="4" t="s">
        <v>76</v>
      </c>
      <c r="V34">
        <v>5</v>
      </c>
      <c r="W34">
        <v>2</v>
      </c>
      <c r="X34" s="9">
        <f t="shared" si="5"/>
        <v>40</v>
      </c>
      <c r="AA34" t="s">
        <v>38</v>
      </c>
      <c r="AB34" t="s">
        <v>43</v>
      </c>
      <c r="AC34" t="s">
        <v>12</v>
      </c>
      <c r="AD34" t="s">
        <v>4</v>
      </c>
      <c r="AE34" t="s">
        <v>196</v>
      </c>
    </row>
    <row r="35" spans="6:31" x14ac:dyDescent="0.25">
      <c r="F35" s="4" t="s">
        <v>214</v>
      </c>
      <c r="G35">
        <v>19</v>
      </c>
      <c r="H35">
        <v>2</v>
      </c>
      <c r="I35" s="2">
        <f t="shared" si="1"/>
        <v>9.5</v>
      </c>
      <c r="N35" s="10" t="s">
        <v>1</v>
      </c>
      <c r="O35" s="4" t="s">
        <v>23</v>
      </c>
      <c r="P35" s="4" t="s">
        <v>232</v>
      </c>
      <c r="Q35" s="4" t="s">
        <v>12</v>
      </c>
      <c r="R35" s="14">
        <v>52</v>
      </c>
      <c r="U35" s="4" t="s">
        <v>129</v>
      </c>
      <c r="V35">
        <v>2</v>
      </c>
      <c r="W35">
        <v>0</v>
      </c>
      <c r="X35" s="9">
        <f t="shared" si="5"/>
        <v>0</v>
      </c>
      <c r="AA35" t="s">
        <v>42</v>
      </c>
      <c r="AB35" t="s">
        <v>156</v>
      </c>
      <c r="AC35" t="s">
        <v>11</v>
      </c>
      <c r="AD35" t="s">
        <v>21</v>
      </c>
      <c r="AE35" t="s">
        <v>189</v>
      </c>
    </row>
    <row r="36" spans="6:31" x14ac:dyDescent="0.25">
      <c r="F36" s="4" t="s">
        <v>194</v>
      </c>
      <c r="G36">
        <v>124</v>
      </c>
      <c r="H36">
        <v>15</v>
      </c>
      <c r="I36" s="2">
        <f t="shared" si="1"/>
        <v>8.2666666666666675</v>
      </c>
      <c r="O36" s="4" t="s">
        <v>25</v>
      </c>
      <c r="P36" s="4" t="s">
        <v>88</v>
      </c>
      <c r="Q36" s="4" t="s">
        <v>24</v>
      </c>
      <c r="R36" s="14">
        <v>23</v>
      </c>
      <c r="U36" s="4" t="s">
        <v>74</v>
      </c>
      <c r="V36">
        <v>2</v>
      </c>
      <c r="W36">
        <v>1</v>
      </c>
      <c r="X36" s="9">
        <f t="shared" si="5"/>
        <v>50</v>
      </c>
      <c r="Z36">
        <v>11</v>
      </c>
      <c r="AA36" t="s">
        <v>32</v>
      </c>
      <c r="AB36" t="s">
        <v>60</v>
      </c>
      <c r="AC36" t="s">
        <v>209</v>
      </c>
      <c r="AD36" t="s">
        <v>34</v>
      </c>
      <c r="AE36" t="s">
        <v>190</v>
      </c>
    </row>
    <row r="37" spans="6:31" x14ac:dyDescent="0.25">
      <c r="F37" s="4" t="s">
        <v>89</v>
      </c>
      <c r="G37">
        <v>1018</v>
      </c>
      <c r="H37">
        <v>111</v>
      </c>
      <c r="I37" s="6">
        <f t="shared" si="1"/>
        <v>9.1711711711711708</v>
      </c>
      <c r="O37" s="4" t="s">
        <v>32</v>
      </c>
      <c r="P37" s="4" t="s">
        <v>61</v>
      </c>
      <c r="Q37" s="4" t="s">
        <v>11</v>
      </c>
      <c r="R37" s="14">
        <v>24</v>
      </c>
      <c r="U37" s="4" t="s">
        <v>104</v>
      </c>
      <c r="V37">
        <v>4</v>
      </c>
      <c r="W37">
        <v>1</v>
      </c>
      <c r="X37" s="9">
        <f t="shared" si="5"/>
        <v>25</v>
      </c>
      <c r="AA37" t="s">
        <v>28</v>
      </c>
      <c r="AB37" t="s">
        <v>81</v>
      </c>
      <c r="AC37" t="s">
        <v>20</v>
      </c>
      <c r="AD37" t="s">
        <v>26</v>
      </c>
      <c r="AE37" t="s">
        <v>186</v>
      </c>
    </row>
    <row r="38" spans="6:31" x14ac:dyDescent="0.25">
      <c r="O38" s="4" t="s">
        <v>33</v>
      </c>
      <c r="P38" s="4" t="s">
        <v>2</v>
      </c>
      <c r="Q38" s="4" t="s">
        <v>177</v>
      </c>
      <c r="R38" s="14">
        <v>38</v>
      </c>
      <c r="U38" s="4" t="s">
        <v>168</v>
      </c>
      <c r="V38">
        <v>1</v>
      </c>
      <c r="W38">
        <v>1</v>
      </c>
      <c r="X38" s="9">
        <f t="shared" si="5"/>
        <v>100</v>
      </c>
      <c r="AA38" t="s">
        <v>141</v>
      </c>
      <c r="AB38" t="s">
        <v>35</v>
      </c>
      <c r="AC38" t="s">
        <v>142</v>
      </c>
      <c r="AD38" t="s">
        <v>34</v>
      </c>
      <c r="AE38" t="s">
        <v>201</v>
      </c>
    </row>
    <row r="39" spans="6:31" x14ac:dyDescent="0.25">
      <c r="O39" s="4" t="s">
        <v>28</v>
      </c>
      <c r="P39" s="4" t="s">
        <v>78</v>
      </c>
      <c r="Q39" s="4" t="s">
        <v>20</v>
      </c>
      <c r="R39" s="14">
        <v>19</v>
      </c>
      <c r="U39" s="4" t="s">
        <v>174</v>
      </c>
      <c r="V39">
        <v>2</v>
      </c>
      <c r="W39">
        <v>1</v>
      </c>
      <c r="X39" s="9">
        <f t="shared" si="5"/>
        <v>50</v>
      </c>
      <c r="Z39">
        <v>10</v>
      </c>
      <c r="AA39" t="s">
        <v>151</v>
      </c>
      <c r="AB39" t="s">
        <v>44</v>
      </c>
      <c r="AC39" t="s">
        <v>9</v>
      </c>
      <c r="AD39" t="s">
        <v>1</v>
      </c>
      <c r="AE39" t="s">
        <v>193</v>
      </c>
    </row>
    <row r="40" spans="6:31" x14ac:dyDescent="0.25">
      <c r="O40" s="4" t="s">
        <v>28</v>
      </c>
      <c r="P40" s="4" t="s">
        <v>80</v>
      </c>
      <c r="Q40" s="4" t="s">
        <v>9</v>
      </c>
      <c r="R40" s="14">
        <v>27</v>
      </c>
      <c r="U40" s="4" t="s">
        <v>127</v>
      </c>
      <c r="V40">
        <v>1</v>
      </c>
      <c r="W40">
        <v>0</v>
      </c>
      <c r="X40" s="9">
        <f t="shared" si="5"/>
        <v>0</v>
      </c>
      <c r="AA40" t="s">
        <v>151</v>
      </c>
      <c r="AB40" t="s">
        <v>149</v>
      </c>
      <c r="AC40" t="s">
        <v>29</v>
      </c>
      <c r="AD40" t="s">
        <v>1</v>
      </c>
      <c r="AE40" t="s">
        <v>193</v>
      </c>
    </row>
    <row r="41" spans="6:31" x14ac:dyDescent="0.25">
      <c r="O41" s="4" t="s">
        <v>16</v>
      </c>
      <c r="P41" s="4" t="s">
        <v>7</v>
      </c>
      <c r="Q41" s="4" t="s">
        <v>11</v>
      </c>
      <c r="R41" s="14">
        <v>23</v>
      </c>
      <c r="U41" s="4" t="s">
        <v>124</v>
      </c>
      <c r="V41">
        <v>1</v>
      </c>
      <c r="W41">
        <v>0</v>
      </c>
      <c r="X41" s="9">
        <f t="shared" si="5"/>
        <v>0</v>
      </c>
      <c r="AA41" t="s">
        <v>23</v>
      </c>
      <c r="AB41" t="s">
        <v>84</v>
      </c>
      <c r="AC41" t="s">
        <v>10</v>
      </c>
      <c r="AD41" t="s">
        <v>34</v>
      </c>
      <c r="AE41" t="s">
        <v>194</v>
      </c>
    </row>
    <row r="42" spans="6:31" x14ac:dyDescent="0.25">
      <c r="O42" s="4" t="s">
        <v>17</v>
      </c>
      <c r="P42" s="4" t="s">
        <v>118</v>
      </c>
      <c r="Q42" s="4" t="s">
        <v>12</v>
      </c>
      <c r="R42" s="14">
        <v>19</v>
      </c>
      <c r="U42" s="4" t="s">
        <v>89</v>
      </c>
      <c r="V42">
        <v>111</v>
      </c>
      <c r="W42">
        <v>92</v>
      </c>
      <c r="X42" s="6">
        <f t="shared" si="5"/>
        <v>82.882882882882882</v>
      </c>
      <c r="AA42" t="s">
        <v>16</v>
      </c>
      <c r="AB42" t="s">
        <v>67</v>
      </c>
      <c r="AC42" t="s">
        <v>37</v>
      </c>
      <c r="AD42" t="s">
        <v>26</v>
      </c>
      <c r="AE42" t="s">
        <v>194</v>
      </c>
    </row>
    <row r="43" spans="6:31" x14ac:dyDescent="0.25">
      <c r="N43" s="10" t="s">
        <v>21</v>
      </c>
      <c r="O43" s="4" t="s">
        <v>23</v>
      </c>
      <c r="P43" s="4" t="s">
        <v>87</v>
      </c>
      <c r="Q43" s="4" t="s">
        <v>22</v>
      </c>
      <c r="R43" s="14">
        <v>24</v>
      </c>
      <c r="Z43">
        <v>9</v>
      </c>
      <c r="AA43" t="s">
        <v>141</v>
      </c>
      <c r="AB43" t="s">
        <v>136</v>
      </c>
      <c r="AC43" t="s">
        <v>10</v>
      </c>
      <c r="AD43" t="s">
        <v>34</v>
      </c>
      <c r="AE43" t="s">
        <v>211</v>
      </c>
    </row>
    <row r="44" spans="6:31" x14ac:dyDescent="0.25">
      <c r="O44" s="4" t="s">
        <v>57</v>
      </c>
      <c r="P44" s="4" t="s">
        <v>56</v>
      </c>
      <c r="Q44" s="4" t="s">
        <v>37</v>
      </c>
      <c r="R44" s="14">
        <v>18</v>
      </c>
      <c r="AA44" t="s">
        <v>16</v>
      </c>
      <c r="AB44" t="s">
        <v>52</v>
      </c>
      <c r="AC44" t="s">
        <v>145</v>
      </c>
      <c r="AD44" t="s">
        <v>45</v>
      </c>
      <c r="AE44" t="s">
        <v>213</v>
      </c>
    </row>
    <row r="45" spans="6:31" x14ac:dyDescent="0.25">
      <c r="O45" s="4" t="s">
        <v>63</v>
      </c>
      <c r="P45" s="4" t="s">
        <v>62</v>
      </c>
      <c r="Q45" s="4" t="s">
        <v>9</v>
      </c>
      <c r="R45" s="14">
        <v>17</v>
      </c>
      <c r="AA45" t="s">
        <v>202</v>
      </c>
      <c r="AB45" t="s">
        <v>58</v>
      </c>
      <c r="AC45" t="s">
        <v>29</v>
      </c>
      <c r="AD45" t="s">
        <v>1</v>
      </c>
      <c r="AE45" t="s">
        <v>203</v>
      </c>
    </row>
    <row r="46" spans="6:31" x14ac:dyDescent="0.25">
      <c r="O46" s="4" t="s">
        <v>42</v>
      </c>
      <c r="P46" s="4" t="s">
        <v>156</v>
      </c>
      <c r="Q46" s="4" t="s">
        <v>11</v>
      </c>
      <c r="R46" s="14">
        <v>12</v>
      </c>
      <c r="Z46">
        <v>8</v>
      </c>
      <c r="AA46" t="s">
        <v>23</v>
      </c>
      <c r="AB46" t="s">
        <v>94</v>
      </c>
      <c r="AC46" t="s">
        <v>19</v>
      </c>
      <c r="AD46" t="s">
        <v>95</v>
      </c>
      <c r="AE46" t="s">
        <v>189</v>
      </c>
    </row>
    <row r="47" spans="6:31" x14ac:dyDescent="0.25">
      <c r="N47" s="10" t="s">
        <v>4</v>
      </c>
      <c r="O47" s="4" t="s">
        <v>33</v>
      </c>
      <c r="P47" s="4" t="s">
        <v>3</v>
      </c>
      <c r="Q47" s="4" t="s">
        <v>178</v>
      </c>
      <c r="R47" s="14">
        <v>25</v>
      </c>
      <c r="AA47" t="s">
        <v>65</v>
      </c>
      <c r="AB47" t="s">
        <v>70</v>
      </c>
      <c r="AC47" t="s">
        <v>176</v>
      </c>
      <c r="AD47" t="s">
        <v>53</v>
      </c>
      <c r="AE47" t="s">
        <v>206</v>
      </c>
    </row>
    <row r="48" spans="6:31" x14ac:dyDescent="0.25">
      <c r="O48" s="4" t="s">
        <v>38</v>
      </c>
      <c r="P48" s="4" t="s">
        <v>43</v>
      </c>
      <c r="Q48" s="4" t="s">
        <v>12</v>
      </c>
      <c r="R48" s="14">
        <v>12</v>
      </c>
      <c r="AA48" t="s">
        <v>32</v>
      </c>
      <c r="AB48" t="s">
        <v>69</v>
      </c>
      <c r="AC48" t="s">
        <v>208</v>
      </c>
      <c r="AD48" t="s">
        <v>34</v>
      </c>
      <c r="AE48" t="s">
        <v>187</v>
      </c>
    </row>
    <row r="49" spans="14:31" x14ac:dyDescent="0.25">
      <c r="O49" s="4" t="s">
        <v>202</v>
      </c>
      <c r="P49" s="4" t="s">
        <v>55</v>
      </c>
      <c r="Q49" s="4" t="s">
        <v>11</v>
      </c>
      <c r="R49" s="14">
        <v>18</v>
      </c>
      <c r="AA49" t="s">
        <v>38</v>
      </c>
      <c r="AB49" t="s">
        <v>48</v>
      </c>
      <c r="AC49" t="s">
        <v>157</v>
      </c>
      <c r="AD49" t="s">
        <v>34</v>
      </c>
      <c r="AE49" t="s">
        <v>200</v>
      </c>
    </row>
    <row r="50" spans="14:31" x14ac:dyDescent="0.25">
      <c r="N50" s="10" t="s">
        <v>45</v>
      </c>
      <c r="O50" s="4" t="s">
        <v>23</v>
      </c>
      <c r="P50" s="4" t="s">
        <v>85</v>
      </c>
      <c r="Q50" s="4" t="s">
        <v>20</v>
      </c>
      <c r="R50" s="14">
        <v>16</v>
      </c>
      <c r="AA50" t="s">
        <v>38</v>
      </c>
      <c r="AB50" t="s">
        <v>36</v>
      </c>
      <c r="AC50" t="s">
        <v>37</v>
      </c>
      <c r="AD50" t="s">
        <v>21</v>
      </c>
      <c r="AE50" t="s">
        <v>196</v>
      </c>
    </row>
    <row r="51" spans="14:31" x14ac:dyDescent="0.25">
      <c r="O51" s="4" t="s">
        <v>42</v>
      </c>
      <c r="P51" s="4" t="s">
        <v>47</v>
      </c>
      <c r="Q51" s="4" t="s">
        <v>19</v>
      </c>
      <c r="R51" s="14">
        <v>26</v>
      </c>
      <c r="AA51" t="s">
        <v>16</v>
      </c>
      <c r="AB51" t="s">
        <v>72</v>
      </c>
      <c r="AC51" t="s">
        <v>19</v>
      </c>
      <c r="AD51" t="s">
        <v>26</v>
      </c>
      <c r="AE51" t="s">
        <v>185</v>
      </c>
    </row>
    <row r="52" spans="14:31" x14ac:dyDescent="0.25">
      <c r="N52" s="10" t="s">
        <v>26</v>
      </c>
      <c r="O52" s="4" t="s">
        <v>65</v>
      </c>
      <c r="P52" s="4" t="s">
        <v>64</v>
      </c>
      <c r="Q52" s="4" t="s">
        <v>175</v>
      </c>
      <c r="R52" s="14">
        <v>13</v>
      </c>
      <c r="Z52">
        <v>7</v>
      </c>
      <c r="AA52" t="s">
        <v>38</v>
      </c>
      <c r="AB52" t="s">
        <v>68</v>
      </c>
      <c r="AC52" t="s">
        <v>19</v>
      </c>
      <c r="AD52" t="s">
        <v>26</v>
      </c>
      <c r="AE52" t="s">
        <v>198</v>
      </c>
    </row>
    <row r="53" spans="14:31" x14ac:dyDescent="0.25">
      <c r="O53" s="4" t="s">
        <v>63</v>
      </c>
      <c r="P53" s="4" t="s">
        <v>66</v>
      </c>
      <c r="Q53" s="4" t="s">
        <v>12</v>
      </c>
      <c r="R53" s="14">
        <v>16</v>
      </c>
      <c r="AA53" t="s">
        <v>110</v>
      </c>
      <c r="AB53" t="s">
        <v>111</v>
      </c>
      <c r="AC53" t="s">
        <v>11</v>
      </c>
      <c r="AD53" t="s">
        <v>53</v>
      </c>
      <c r="AE53" t="s">
        <v>193</v>
      </c>
    </row>
    <row r="54" spans="14:31" x14ac:dyDescent="0.25">
      <c r="O54" s="4" t="s">
        <v>42</v>
      </c>
      <c r="P54" s="4" t="s">
        <v>41</v>
      </c>
      <c r="Q54" s="4" t="s">
        <v>29</v>
      </c>
      <c r="R54" s="14">
        <v>36</v>
      </c>
      <c r="AA54" t="s">
        <v>28</v>
      </c>
      <c r="AB54" t="s">
        <v>77</v>
      </c>
      <c r="AC54" t="s">
        <v>11</v>
      </c>
      <c r="AD54" t="s">
        <v>34</v>
      </c>
      <c r="AE54" t="s">
        <v>182</v>
      </c>
    </row>
    <row r="55" spans="14:31" x14ac:dyDescent="0.25">
      <c r="O55" s="4" t="s">
        <v>28</v>
      </c>
      <c r="P55" s="4" t="s">
        <v>79</v>
      </c>
      <c r="Q55" s="4" t="s">
        <v>37</v>
      </c>
      <c r="R55" s="14">
        <v>15</v>
      </c>
      <c r="AA55" t="s">
        <v>16</v>
      </c>
      <c r="AB55" t="s">
        <v>46</v>
      </c>
      <c r="AC55" t="s">
        <v>10</v>
      </c>
      <c r="AD55" t="s">
        <v>26</v>
      </c>
      <c r="AE55" t="s">
        <v>211</v>
      </c>
    </row>
    <row r="56" spans="14:31" x14ac:dyDescent="0.25">
      <c r="O56" s="4" t="s">
        <v>28</v>
      </c>
      <c r="P56" s="4" t="s">
        <v>81</v>
      </c>
      <c r="Q56" s="4" t="s">
        <v>20</v>
      </c>
      <c r="R56" s="14">
        <v>11</v>
      </c>
      <c r="AA56" t="s">
        <v>17</v>
      </c>
      <c r="AB56" t="s">
        <v>115</v>
      </c>
      <c r="AC56" t="s">
        <v>19</v>
      </c>
      <c r="AD56" t="s">
        <v>93</v>
      </c>
      <c r="AE56" t="s">
        <v>194</v>
      </c>
    </row>
    <row r="57" spans="14:31" x14ac:dyDescent="0.25">
      <c r="O57" s="4" t="s">
        <v>16</v>
      </c>
      <c r="P57" s="4" t="s">
        <v>50</v>
      </c>
      <c r="Q57" s="4" t="s">
        <v>9</v>
      </c>
      <c r="R57" s="14">
        <v>20</v>
      </c>
      <c r="Z57">
        <v>6</v>
      </c>
      <c r="AA57" t="s">
        <v>23</v>
      </c>
      <c r="AB57" t="s">
        <v>86</v>
      </c>
      <c r="AC57" t="s">
        <v>9</v>
      </c>
      <c r="AD57" t="s">
        <v>53</v>
      </c>
      <c r="AE57" t="s">
        <v>191</v>
      </c>
    </row>
    <row r="58" spans="14:31" x14ac:dyDescent="0.25">
      <c r="O58" s="4" t="s">
        <v>17</v>
      </c>
      <c r="P58" s="4" t="s">
        <v>113</v>
      </c>
      <c r="Q58" s="4" t="s">
        <v>11</v>
      </c>
      <c r="R58" s="14">
        <v>21</v>
      </c>
      <c r="AA58" t="s">
        <v>23</v>
      </c>
      <c r="AB58" t="s">
        <v>98</v>
      </c>
      <c r="AC58" t="s">
        <v>99</v>
      </c>
      <c r="AD58" t="s">
        <v>34</v>
      </c>
      <c r="AE58" t="s">
        <v>190</v>
      </c>
    </row>
    <row r="59" spans="14:31" x14ac:dyDescent="0.25">
      <c r="O59" s="4" t="s">
        <v>17</v>
      </c>
      <c r="P59" s="4" t="s">
        <v>117</v>
      </c>
      <c r="Q59" s="4" t="s">
        <v>22</v>
      </c>
      <c r="R59" s="14">
        <v>14</v>
      </c>
      <c r="AA59" t="s">
        <v>25</v>
      </c>
      <c r="AB59" t="s">
        <v>106</v>
      </c>
      <c r="AC59" t="s">
        <v>107</v>
      </c>
      <c r="AD59" t="s">
        <v>4</v>
      </c>
      <c r="AE59" t="s">
        <v>195</v>
      </c>
    </row>
    <row r="60" spans="14:31" x14ac:dyDescent="0.25">
      <c r="N60" s="10" t="s">
        <v>34</v>
      </c>
      <c r="O60" s="4" t="s">
        <v>32</v>
      </c>
      <c r="P60" s="4" t="s">
        <v>60</v>
      </c>
      <c r="Q60" s="4" t="s">
        <v>209</v>
      </c>
      <c r="R60" s="14">
        <v>11</v>
      </c>
      <c r="AA60" t="s">
        <v>65</v>
      </c>
      <c r="AB60" t="s">
        <v>173</v>
      </c>
      <c r="AC60" t="s">
        <v>19</v>
      </c>
      <c r="AD60" t="s">
        <v>21</v>
      </c>
      <c r="AE60" t="s">
        <v>182</v>
      </c>
    </row>
    <row r="61" spans="14:31" x14ac:dyDescent="0.25">
      <c r="O61" s="4" t="s">
        <v>33</v>
      </c>
      <c r="P61" s="4" t="s">
        <v>54</v>
      </c>
      <c r="Q61" s="4" t="s">
        <v>22</v>
      </c>
      <c r="R61" s="14">
        <v>12</v>
      </c>
      <c r="AA61" t="s">
        <v>28</v>
      </c>
      <c r="AB61" t="s">
        <v>82</v>
      </c>
      <c r="AC61" t="s">
        <v>29</v>
      </c>
      <c r="AD61" t="s">
        <v>4</v>
      </c>
      <c r="AE61" t="s">
        <v>187</v>
      </c>
    </row>
    <row r="62" spans="14:31" x14ac:dyDescent="0.25">
      <c r="O62" s="4" t="s">
        <v>141</v>
      </c>
      <c r="P62" s="4" t="s">
        <v>35</v>
      </c>
      <c r="Q62" s="4" t="s">
        <v>142</v>
      </c>
      <c r="R62" s="14">
        <v>11</v>
      </c>
      <c r="Z62">
        <v>5</v>
      </c>
      <c r="AA62" t="s">
        <v>33</v>
      </c>
      <c r="AB62" t="s">
        <v>161</v>
      </c>
      <c r="AC62" t="s">
        <v>19</v>
      </c>
      <c r="AD62" t="s">
        <v>26</v>
      </c>
      <c r="AE62" t="s">
        <v>187</v>
      </c>
    </row>
    <row r="63" spans="14:31" x14ac:dyDescent="0.25">
      <c r="N63" s="10" t="s">
        <v>53</v>
      </c>
      <c r="O63" s="4" t="s">
        <v>202</v>
      </c>
      <c r="P63" s="4" t="s">
        <v>235</v>
      </c>
      <c r="Q63" s="4" t="s">
        <v>236</v>
      </c>
      <c r="R63" s="14">
        <v>15</v>
      </c>
      <c r="AA63" t="s">
        <v>33</v>
      </c>
      <c r="AB63" t="s">
        <v>159</v>
      </c>
      <c r="AC63" t="s">
        <v>20</v>
      </c>
      <c r="AD63" t="s">
        <v>4</v>
      </c>
      <c r="AE63" t="s">
        <v>189</v>
      </c>
    </row>
    <row r="64" spans="14:31" x14ac:dyDescent="0.25">
      <c r="N64" s="4" t="s">
        <v>260</v>
      </c>
      <c r="R64" s="14">
        <v>180</v>
      </c>
      <c r="AA64" t="s">
        <v>202</v>
      </c>
      <c r="AB64" t="s">
        <v>112</v>
      </c>
      <c r="AC64" t="s">
        <v>37</v>
      </c>
      <c r="AD64" t="s">
        <v>109</v>
      </c>
      <c r="AE64" t="s">
        <v>194</v>
      </c>
    </row>
    <row r="65" spans="14:31" x14ac:dyDescent="0.25">
      <c r="N65" s="10" t="s">
        <v>95</v>
      </c>
      <c r="O65" s="4" t="s">
        <v>23</v>
      </c>
      <c r="P65" s="4" t="s">
        <v>94</v>
      </c>
      <c r="Q65" s="4" t="s">
        <v>19</v>
      </c>
      <c r="R65" s="14">
        <v>8</v>
      </c>
      <c r="Z65">
        <v>4</v>
      </c>
      <c r="AA65" t="s">
        <v>25</v>
      </c>
      <c r="AB65" t="s">
        <v>105</v>
      </c>
      <c r="AC65" t="s">
        <v>11</v>
      </c>
      <c r="AD65" t="s">
        <v>4</v>
      </c>
      <c r="AE65" t="s">
        <v>193</v>
      </c>
    </row>
    <row r="66" spans="14:31" x14ac:dyDescent="0.25">
      <c r="N66" s="10" t="s">
        <v>1</v>
      </c>
      <c r="O66" s="4" t="s">
        <v>151</v>
      </c>
      <c r="P66" s="4" t="s">
        <v>149</v>
      </c>
      <c r="Q66" s="4" t="s">
        <v>29</v>
      </c>
      <c r="R66" s="14">
        <v>10</v>
      </c>
      <c r="AA66" t="s">
        <v>25</v>
      </c>
      <c r="AB66" t="s">
        <v>101</v>
      </c>
      <c r="AC66" t="s">
        <v>19</v>
      </c>
      <c r="AD66" t="s">
        <v>53</v>
      </c>
      <c r="AE66" t="s">
        <v>199</v>
      </c>
    </row>
    <row r="67" spans="14:31" x14ac:dyDescent="0.25">
      <c r="O67" s="4" t="s">
        <v>151</v>
      </c>
      <c r="P67" s="4" t="s">
        <v>44</v>
      </c>
      <c r="Q67" s="4" t="s">
        <v>9</v>
      </c>
      <c r="R67" s="14">
        <v>10</v>
      </c>
      <c r="AA67" t="s">
        <v>65</v>
      </c>
      <c r="AB67" t="s">
        <v>171</v>
      </c>
      <c r="AC67" t="s">
        <v>12</v>
      </c>
      <c r="AD67" t="s">
        <v>53</v>
      </c>
      <c r="AE67" t="s">
        <v>206</v>
      </c>
    </row>
    <row r="68" spans="14:31" x14ac:dyDescent="0.25">
      <c r="O68" s="4" t="s">
        <v>202</v>
      </c>
      <c r="P68" s="4" t="s">
        <v>58</v>
      </c>
      <c r="Q68" s="4" t="s">
        <v>29</v>
      </c>
      <c r="R68" s="14">
        <v>9</v>
      </c>
      <c r="AA68" t="s">
        <v>32</v>
      </c>
      <c r="AB68" t="s">
        <v>59</v>
      </c>
      <c r="AC68" t="s">
        <v>210</v>
      </c>
      <c r="AD68" t="s">
        <v>1</v>
      </c>
      <c r="AE68" t="s">
        <v>190</v>
      </c>
    </row>
    <row r="69" spans="14:31" x14ac:dyDescent="0.25">
      <c r="N69" s="10" t="s">
        <v>21</v>
      </c>
      <c r="O69" s="4" t="s">
        <v>65</v>
      </c>
      <c r="P69" s="4" t="s">
        <v>173</v>
      </c>
      <c r="Q69" s="4" t="s">
        <v>19</v>
      </c>
      <c r="R69" s="14">
        <v>6</v>
      </c>
      <c r="AA69" t="s">
        <v>57</v>
      </c>
      <c r="AB69" t="s">
        <v>148</v>
      </c>
      <c r="AC69" t="s">
        <v>19</v>
      </c>
      <c r="AD69" t="s">
        <v>53</v>
      </c>
      <c r="AE69" t="s">
        <v>193</v>
      </c>
    </row>
    <row r="70" spans="14:31" x14ac:dyDescent="0.25">
      <c r="O70" s="4" t="s">
        <v>38</v>
      </c>
      <c r="P70" s="4" t="s">
        <v>36</v>
      </c>
      <c r="Q70" s="4" t="s">
        <v>37</v>
      </c>
      <c r="R70" s="14">
        <v>8</v>
      </c>
      <c r="AA70" t="s">
        <v>28</v>
      </c>
      <c r="AB70" t="s">
        <v>233</v>
      </c>
      <c r="AC70" t="s">
        <v>12</v>
      </c>
      <c r="AD70" t="s">
        <v>76</v>
      </c>
      <c r="AE70" t="s">
        <v>194</v>
      </c>
    </row>
    <row r="71" spans="14:31" x14ac:dyDescent="0.25">
      <c r="N71" s="10" t="s">
        <v>4</v>
      </c>
      <c r="O71" s="4" t="s">
        <v>25</v>
      </c>
      <c r="P71" s="4" t="s">
        <v>106</v>
      </c>
      <c r="Q71" s="4" t="s">
        <v>107</v>
      </c>
      <c r="R71" s="14">
        <v>6</v>
      </c>
      <c r="AA71" t="s">
        <v>141</v>
      </c>
      <c r="AB71" t="s">
        <v>134</v>
      </c>
      <c r="AC71" t="s">
        <v>139</v>
      </c>
      <c r="AD71" t="s">
        <v>4</v>
      </c>
      <c r="AE71" t="s">
        <v>193</v>
      </c>
    </row>
    <row r="72" spans="14:31" x14ac:dyDescent="0.25">
      <c r="O72" s="4" t="s">
        <v>28</v>
      </c>
      <c r="P72" s="4" t="s">
        <v>82</v>
      </c>
      <c r="Q72" s="4" t="s">
        <v>29</v>
      </c>
      <c r="R72" s="14">
        <v>6</v>
      </c>
      <c r="Z72">
        <v>3</v>
      </c>
      <c r="AA72" t="s">
        <v>25</v>
      </c>
      <c r="AB72" t="s">
        <v>102</v>
      </c>
      <c r="AC72" t="s">
        <v>12</v>
      </c>
      <c r="AD72" t="s">
        <v>93</v>
      </c>
      <c r="AE72" t="s">
        <v>193</v>
      </c>
    </row>
    <row r="73" spans="14:31" x14ac:dyDescent="0.25">
      <c r="N73" s="10" t="s">
        <v>45</v>
      </c>
      <c r="O73" s="4" t="s">
        <v>16</v>
      </c>
      <c r="P73" s="4" t="s">
        <v>52</v>
      </c>
      <c r="Q73" s="4" t="s">
        <v>145</v>
      </c>
      <c r="R73" s="14">
        <v>9</v>
      </c>
      <c r="AA73" t="s">
        <v>65</v>
      </c>
      <c r="AB73" t="s">
        <v>73</v>
      </c>
      <c r="AC73" t="s">
        <v>11</v>
      </c>
      <c r="AD73" t="s">
        <v>74</v>
      </c>
      <c r="AE73" t="s">
        <v>183</v>
      </c>
    </row>
    <row r="74" spans="14:31" x14ac:dyDescent="0.25">
      <c r="N74" s="10" t="s">
        <v>26</v>
      </c>
      <c r="O74" s="4" t="s">
        <v>38</v>
      </c>
      <c r="P74" s="4" t="s">
        <v>68</v>
      </c>
      <c r="Q74" s="4" t="s">
        <v>19</v>
      </c>
      <c r="R74" s="14">
        <v>7</v>
      </c>
      <c r="AA74" t="s">
        <v>33</v>
      </c>
      <c r="AB74" t="s">
        <v>27</v>
      </c>
      <c r="AC74" t="s">
        <v>12</v>
      </c>
      <c r="AD74" t="s">
        <v>1</v>
      </c>
      <c r="AE74" t="s">
        <v>183</v>
      </c>
    </row>
    <row r="75" spans="14:31" x14ac:dyDescent="0.25">
      <c r="O75" s="4" t="s">
        <v>16</v>
      </c>
      <c r="P75" s="4" t="s">
        <v>72</v>
      </c>
      <c r="Q75" s="4" t="s">
        <v>19</v>
      </c>
      <c r="R75" s="14">
        <v>8</v>
      </c>
      <c r="AA75" t="s">
        <v>33</v>
      </c>
      <c r="AB75" t="s">
        <v>160</v>
      </c>
      <c r="AC75" t="s">
        <v>11</v>
      </c>
      <c r="AD75" t="s">
        <v>26</v>
      </c>
      <c r="AE75" t="s">
        <v>214</v>
      </c>
    </row>
    <row r="76" spans="14:31" x14ac:dyDescent="0.25">
      <c r="O76" s="4" t="s">
        <v>16</v>
      </c>
      <c r="P76" s="4" t="s">
        <v>67</v>
      </c>
      <c r="Q76" s="4" t="s">
        <v>37</v>
      </c>
      <c r="R76" s="14">
        <v>10</v>
      </c>
      <c r="AA76" t="s">
        <v>33</v>
      </c>
      <c r="AB76" t="s">
        <v>158</v>
      </c>
      <c r="AC76" t="s">
        <v>12</v>
      </c>
      <c r="AD76" t="s">
        <v>45</v>
      </c>
      <c r="AE76" t="s">
        <v>184</v>
      </c>
    </row>
    <row r="77" spans="14:31" x14ac:dyDescent="0.25">
      <c r="O77" s="4" t="s">
        <v>16</v>
      </c>
      <c r="P77" s="4" t="s">
        <v>46</v>
      </c>
      <c r="Q77" s="4" t="s">
        <v>10</v>
      </c>
      <c r="R77" s="14">
        <v>7</v>
      </c>
      <c r="AA77" t="s">
        <v>42</v>
      </c>
      <c r="AB77" t="s">
        <v>155</v>
      </c>
      <c r="AC77" t="s">
        <v>29</v>
      </c>
      <c r="AD77" t="s">
        <v>53</v>
      </c>
      <c r="AE77" t="s">
        <v>191</v>
      </c>
    </row>
    <row r="78" spans="14:31" x14ac:dyDescent="0.25">
      <c r="N78" s="10" t="s">
        <v>34</v>
      </c>
      <c r="O78" s="4" t="s">
        <v>23</v>
      </c>
      <c r="P78" s="4" t="s">
        <v>84</v>
      </c>
      <c r="Q78" s="4" t="s">
        <v>10</v>
      </c>
      <c r="R78" s="14">
        <v>10</v>
      </c>
      <c r="AA78" t="s">
        <v>28</v>
      </c>
      <c r="AB78" t="s">
        <v>83</v>
      </c>
      <c r="AC78" t="s">
        <v>11</v>
      </c>
      <c r="AD78" t="s">
        <v>34</v>
      </c>
      <c r="AE78" t="s">
        <v>188</v>
      </c>
    </row>
    <row r="79" spans="14:31" x14ac:dyDescent="0.25">
      <c r="O79" s="4" t="s">
        <v>23</v>
      </c>
      <c r="P79" s="4" t="s">
        <v>98</v>
      </c>
      <c r="Q79" s="4" t="s">
        <v>99</v>
      </c>
      <c r="R79" s="14">
        <v>6</v>
      </c>
      <c r="AA79" t="s">
        <v>141</v>
      </c>
      <c r="AB79" t="s">
        <v>138</v>
      </c>
      <c r="AC79" t="s">
        <v>143</v>
      </c>
      <c r="AD79" t="s">
        <v>4</v>
      </c>
      <c r="AE79" t="s">
        <v>254</v>
      </c>
    </row>
    <row r="80" spans="14:31" x14ac:dyDescent="0.25">
      <c r="O80" s="4" t="s">
        <v>32</v>
      </c>
      <c r="P80" s="4" t="s">
        <v>69</v>
      </c>
      <c r="Q80" s="4" t="s">
        <v>208</v>
      </c>
      <c r="R80" s="14">
        <v>8</v>
      </c>
      <c r="AA80" t="s">
        <v>16</v>
      </c>
      <c r="AB80" t="s">
        <v>51</v>
      </c>
      <c r="AC80" t="s">
        <v>146</v>
      </c>
      <c r="AD80" t="s">
        <v>53</v>
      </c>
      <c r="AE80" t="s">
        <v>213</v>
      </c>
    </row>
    <row r="81" spans="14:31" x14ac:dyDescent="0.25">
      <c r="O81" s="4" t="s">
        <v>38</v>
      </c>
      <c r="P81" s="4" t="s">
        <v>48</v>
      </c>
      <c r="Q81" s="4" t="s">
        <v>157</v>
      </c>
      <c r="R81" s="14">
        <v>8</v>
      </c>
      <c r="AA81" t="s">
        <v>17</v>
      </c>
      <c r="AB81" t="s">
        <v>116</v>
      </c>
      <c r="AC81" t="s">
        <v>29</v>
      </c>
      <c r="AD81" t="s">
        <v>104</v>
      </c>
      <c r="AE81" t="s">
        <v>201</v>
      </c>
    </row>
    <row r="82" spans="14:31" x14ac:dyDescent="0.25">
      <c r="O82" s="4" t="s">
        <v>28</v>
      </c>
      <c r="P82" s="4" t="s">
        <v>77</v>
      </c>
      <c r="Q82" s="4" t="s">
        <v>11</v>
      </c>
      <c r="R82" s="14">
        <v>7</v>
      </c>
      <c r="Z82">
        <v>2</v>
      </c>
      <c r="AA82" t="s">
        <v>23</v>
      </c>
      <c r="AB82" t="s">
        <v>96</v>
      </c>
      <c r="AC82" t="s">
        <v>22</v>
      </c>
      <c r="AD82" t="s">
        <v>93</v>
      </c>
      <c r="AE82" t="s">
        <v>183</v>
      </c>
    </row>
    <row r="83" spans="14:31" x14ac:dyDescent="0.25">
      <c r="O83" s="4" t="s">
        <v>141</v>
      </c>
      <c r="P83" s="4" t="s">
        <v>136</v>
      </c>
      <c r="Q83" s="4" t="s">
        <v>10</v>
      </c>
      <c r="R83" s="14">
        <v>9</v>
      </c>
      <c r="AA83" t="s">
        <v>25</v>
      </c>
      <c r="AB83" t="s">
        <v>100</v>
      </c>
      <c r="AC83" t="s">
        <v>29</v>
      </c>
      <c r="AD83" t="s">
        <v>53</v>
      </c>
      <c r="AE83" t="s">
        <v>191</v>
      </c>
    </row>
    <row r="84" spans="14:31" x14ac:dyDescent="0.25">
      <c r="N84" s="10" t="s">
        <v>53</v>
      </c>
      <c r="O84" s="4" t="s">
        <v>23</v>
      </c>
      <c r="P84" s="4" t="s">
        <v>86</v>
      </c>
      <c r="Q84" s="4" t="s">
        <v>9</v>
      </c>
      <c r="R84" s="14">
        <v>6</v>
      </c>
      <c r="AA84" t="s">
        <v>65</v>
      </c>
      <c r="AB84" t="s">
        <v>170</v>
      </c>
      <c r="AC84" t="s">
        <v>9</v>
      </c>
      <c r="AD84" t="s">
        <v>174</v>
      </c>
      <c r="AE84" t="s">
        <v>183</v>
      </c>
    </row>
    <row r="85" spans="14:31" x14ac:dyDescent="0.25">
      <c r="O85" s="4" t="s">
        <v>65</v>
      </c>
      <c r="P85" s="4" t="s">
        <v>70</v>
      </c>
      <c r="Q85" s="4" t="s">
        <v>176</v>
      </c>
      <c r="R85" s="14">
        <v>8</v>
      </c>
      <c r="AA85" t="s">
        <v>32</v>
      </c>
      <c r="AB85" t="s">
        <v>130</v>
      </c>
      <c r="AC85" t="s">
        <v>22</v>
      </c>
      <c r="AD85" t="s">
        <v>109</v>
      </c>
      <c r="AE85" t="s">
        <v>194</v>
      </c>
    </row>
    <row r="86" spans="14:31" x14ac:dyDescent="0.25">
      <c r="O86" s="4" t="s">
        <v>110</v>
      </c>
      <c r="P86" s="4" t="s">
        <v>111</v>
      </c>
      <c r="Q86" s="4" t="s">
        <v>11</v>
      </c>
      <c r="R86" s="14">
        <v>7</v>
      </c>
      <c r="AA86" t="s">
        <v>33</v>
      </c>
      <c r="AB86" t="s">
        <v>162</v>
      </c>
      <c r="AC86" t="s">
        <v>19</v>
      </c>
      <c r="AD86" t="s">
        <v>53</v>
      </c>
      <c r="AE86" t="s">
        <v>187</v>
      </c>
    </row>
    <row r="87" spans="14:31" x14ac:dyDescent="0.25">
      <c r="N87" s="10" t="s">
        <v>93</v>
      </c>
      <c r="O87" s="4" t="s">
        <v>17</v>
      </c>
      <c r="P87" s="4" t="s">
        <v>115</v>
      </c>
      <c r="Q87" s="4" t="s">
        <v>19</v>
      </c>
      <c r="R87" s="14">
        <v>7</v>
      </c>
      <c r="AA87" t="s">
        <v>141</v>
      </c>
      <c r="AB87" t="s">
        <v>137</v>
      </c>
      <c r="AC87" t="s">
        <v>12</v>
      </c>
      <c r="AD87" t="s">
        <v>4</v>
      </c>
      <c r="AE87" t="s">
        <v>212</v>
      </c>
    </row>
    <row r="88" spans="14:31" x14ac:dyDescent="0.25">
      <c r="N88" s="4" t="s">
        <v>261</v>
      </c>
      <c r="R88" s="14">
        <v>79</v>
      </c>
      <c r="AA88" t="s">
        <v>141</v>
      </c>
      <c r="AB88" t="s">
        <v>135</v>
      </c>
      <c r="AC88" t="s">
        <v>140</v>
      </c>
      <c r="AD88" t="s">
        <v>31</v>
      </c>
      <c r="AE88" t="s">
        <v>187</v>
      </c>
    </row>
    <row r="89" spans="14:31" x14ac:dyDescent="0.25">
      <c r="N89" s="10" t="s">
        <v>1</v>
      </c>
      <c r="O89" s="4" t="s">
        <v>32</v>
      </c>
      <c r="P89" s="4" t="s">
        <v>59</v>
      </c>
      <c r="Q89" s="4" t="s">
        <v>210</v>
      </c>
      <c r="R89" s="14">
        <v>4</v>
      </c>
      <c r="AA89" t="s">
        <v>17</v>
      </c>
      <c r="AB89" t="s">
        <v>114</v>
      </c>
      <c r="AC89" t="s">
        <v>107</v>
      </c>
      <c r="AD89" t="s">
        <v>93</v>
      </c>
      <c r="AE89" t="s">
        <v>201</v>
      </c>
    </row>
    <row r="90" spans="14:31" x14ac:dyDescent="0.25">
      <c r="O90" s="4" t="s">
        <v>33</v>
      </c>
      <c r="P90" s="4" t="s">
        <v>27</v>
      </c>
      <c r="Q90" s="4" t="s">
        <v>12</v>
      </c>
      <c r="R90" s="14">
        <v>3</v>
      </c>
      <c r="Z90">
        <v>1</v>
      </c>
      <c r="AA90" t="s">
        <v>65</v>
      </c>
      <c r="AB90" t="s">
        <v>167</v>
      </c>
      <c r="AC90" t="s">
        <v>29</v>
      </c>
      <c r="AD90" t="s">
        <v>168</v>
      </c>
      <c r="AE90" t="s">
        <v>190</v>
      </c>
    </row>
    <row r="91" spans="14:31" x14ac:dyDescent="0.25">
      <c r="N91" s="10" t="s">
        <v>4</v>
      </c>
      <c r="O91" s="4" t="s">
        <v>25</v>
      </c>
      <c r="P91" s="4" t="s">
        <v>105</v>
      </c>
      <c r="Q91" s="4" t="s">
        <v>11</v>
      </c>
      <c r="R91" s="14">
        <v>4</v>
      </c>
      <c r="AA91" t="s">
        <v>32</v>
      </c>
      <c r="AB91" t="s">
        <v>131</v>
      </c>
      <c r="AC91" t="s">
        <v>132</v>
      </c>
      <c r="AD91" t="s">
        <v>109</v>
      </c>
      <c r="AE91" t="s">
        <v>201</v>
      </c>
    </row>
    <row r="92" spans="14:31" x14ac:dyDescent="0.25">
      <c r="O92" s="4" t="s">
        <v>33</v>
      </c>
      <c r="P92" s="4" t="s">
        <v>159</v>
      </c>
      <c r="Q92" s="4" t="s">
        <v>20</v>
      </c>
      <c r="R92" s="14">
        <v>5</v>
      </c>
      <c r="AA92" t="s">
        <v>32</v>
      </c>
      <c r="AB92" t="s">
        <v>75</v>
      </c>
      <c r="AC92" t="s">
        <v>19</v>
      </c>
      <c r="AD92" t="s">
        <v>76</v>
      </c>
      <c r="AE92" t="s">
        <v>190</v>
      </c>
    </row>
    <row r="93" spans="14:31" x14ac:dyDescent="0.25">
      <c r="O93" s="4" t="s">
        <v>141</v>
      </c>
      <c r="P93" s="4" t="s">
        <v>134</v>
      </c>
      <c r="Q93" s="4" t="s">
        <v>139</v>
      </c>
      <c r="R93" s="14">
        <v>4</v>
      </c>
      <c r="AA93" t="s">
        <v>42</v>
      </c>
      <c r="AB93" t="s">
        <v>153</v>
      </c>
      <c r="AC93" t="s">
        <v>22</v>
      </c>
      <c r="AD93" t="s">
        <v>93</v>
      </c>
      <c r="AE93" t="s">
        <v>194</v>
      </c>
    </row>
    <row r="94" spans="14:31" x14ac:dyDescent="0.25">
      <c r="O94" s="4" t="s">
        <v>141</v>
      </c>
      <c r="P94" s="4" t="s">
        <v>138</v>
      </c>
      <c r="Q94" s="4" t="s">
        <v>143</v>
      </c>
      <c r="R94" s="14">
        <v>3</v>
      </c>
      <c r="AA94" t="s">
        <v>110</v>
      </c>
      <c r="AB94" t="s">
        <v>108</v>
      </c>
      <c r="AC94" t="s">
        <v>19</v>
      </c>
      <c r="AD94" t="s">
        <v>109</v>
      </c>
      <c r="AE94" t="s">
        <v>187</v>
      </c>
    </row>
    <row r="95" spans="14:31" x14ac:dyDescent="0.25">
      <c r="N95" s="10" t="s">
        <v>45</v>
      </c>
      <c r="O95" s="4" t="s">
        <v>33</v>
      </c>
      <c r="P95" s="4" t="s">
        <v>158</v>
      </c>
      <c r="Q95" s="4" t="s">
        <v>12</v>
      </c>
      <c r="R95" s="14">
        <v>3</v>
      </c>
      <c r="AA95" t="s">
        <v>28</v>
      </c>
      <c r="AB95" t="s">
        <v>120</v>
      </c>
      <c r="AC95" t="s">
        <v>10</v>
      </c>
      <c r="AD95" t="s">
        <v>121</v>
      </c>
      <c r="AE95" t="s">
        <v>185</v>
      </c>
    </row>
    <row r="96" spans="14:31" x14ac:dyDescent="0.25">
      <c r="N96" s="10" t="s">
        <v>26</v>
      </c>
      <c r="O96" s="4" t="s">
        <v>33</v>
      </c>
      <c r="P96" s="4" t="s">
        <v>160</v>
      </c>
      <c r="Q96" s="4" t="s">
        <v>11</v>
      </c>
      <c r="R96" s="14">
        <v>3</v>
      </c>
      <c r="AA96" t="s">
        <v>28</v>
      </c>
      <c r="AB96" t="s">
        <v>92</v>
      </c>
      <c r="AC96" t="s">
        <v>22</v>
      </c>
      <c r="AD96" t="s">
        <v>93</v>
      </c>
      <c r="AE96" t="s">
        <v>194</v>
      </c>
    </row>
    <row r="97" spans="14:31" x14ac:dyDescent="0.25">
      <c r="O97" s="4" t="s">
        <v>33</v>
      </c>
      <c r="P97" s="4" t="s">
        <v>161</v>
      </c>
      <c r="Q97" s="4" t="s">
        <v>19</v>
      </c>
      <c r="R97" s="14">
        <v>5</v>
      </c>
      <c r="Z97">
        <v>0</v>
      </c>
      <c r="AA97" t="s">
        <v>151</v>
      </c>
      <c r="AB97" t="s">
        <v>150</v>
      </c>
      <c r="AC97" t="s">
        <v>107</v>
      </c>
      <c r="AD97" t="s">
        <v>74</v>
      </c>
      <c r="AE97" t="s">
        <v>193</v>
      </c>
    </row>
    <row r="98" spans="14:31" x14ac:dyDescent="0.25">
      <c r="N98" s="10" t="s">
        <v>34</v>
      </c>
      <c r="O98" s="4" t="s">
        <v>28</v>
      </c>
      <c r="P98" s="4" t="s">
        <v>83</v>
      </c>
      <c r="Q98" s="4" t="s">
        <v>11</v>
      </c>
      <c r="R98" s="14">
        <v>3</v>
      </c>
      <c r="AA98" t="s">
        <v>23</v>
      </c>
      <c r="AB98" t="s">
        <v>97</v>
      </c>
      <c r="AC98" t="s">
        <v>19</v>
      </c>
      <c r="AD98" t="s">
        <v>76</v>
      </c>
      <c r="AE98" t="s">
        <v>183</v>
      </c>
    </row>
    <row r="99" spans="14:31" x14ac:dyDescent="0.25">
      <c r="N99" s="10" t="s">
        <v>53</v>
      </c>
      <c r="O99" s="4" t="s">
        <v>25</v>
      </c>
      <c r="P99" s="4" t="s">
        <v>101</v>
      </c>
      <c r="Q99" s="4" t="s">
        <v>19</v>
      </c>
      <c r="R99" s="14">
        <v>4</v>
      </c>
      <c r="AA99" t="s">
        <v>25</v>
      </c>
      <c r="AB99" t="s">
        <v>103</v>
      </c>
      <c r="AC99" t="s">
        <v>9</v>
      </c>
      <c r="AD99" t="s">
        <v>104</v>
      </c>
      <c r="AE99" t="s">
        <v>194</v>
      </c>
    </row>
    <row r="100" spans="14:31" x14ac:dyDescent="0.25">
      <c r="O100" s="4" t="s">
        <v>65</v>
      </c>
      <c r="P100" s="4" t="s">
        <v>171</v>
      </c>
      <c r="Q100" s="4" t="s">
        <v>12</v>
      </c>
      <c r="R100" s="14">
        <v>4</v>
      </c>
      <c r="AA100" t="s">
        <v>65</v>
      </c>
      <c r="AB100" t="s">
        <v>172</v>
      </c>
      <c r="AC100" t="s">
        <v>22</v>
      </c>
      <c r="AD100" t="s">
        <v>93</v>
      </c>
      <c r="AE100" t="s">
        <v>216</v>
      </c>
    </row>
    <row r="101" spans="14:31" x14ac:dyDescent="0.25">
      <c r="O101" s="4" t="s">
        <v>33</v>
      </c>
      <c r="P101" s="4" t="s">
        <v>162</v>
      </c>
      <c r="Q101" s="4" t="s">
        <v>19</v>
      </c>
      <c r="R101" s="14">
        <v>2</v>
      </c>
      <c r="AA101" t="s">
        <v>65</v>
      </c>
      <c r="AB101" t="s">
        <v>169</v>
      </c>
      <c r="AC101" t="s">
        <v>10</v>
      </c>
      <c r="AD101" t="s">
        <v>174</v>
      </c>
      <c r="AE101" t="s">
        <v>190</v>
      </c>
    </row>
    <row r="102" spans="14:31" x14ac:dyDescent="0.25">
      <c r="O102" s="4" t="s">
        <v>57</v>
      </c>
      <c r="P102" s="4" t="s">
        <v>148</v>
      </c>
      <c r="Q102" s="4" t="s">
        <v>19</v>
      </c>
      <c r="R102" s="14">
        <v>4</v>
      </c>
      <c r="AA102" t="s">
        <v>65</v>
      </c>
      <c r="AB102" t="s">
        <v>166</v>
      </c>
      <c r="AC102" t="s">
        <v>19</v>
      </c>
      <c r="AD102" t="s">
        <v>76</v>
      </c>
      <c r="AE102" t="s">
        <v>194</v>
      </c>
    </row>
    <row r="103" spans="14:31" x14ac:dyDescent="0.25">
      <c r="O103" s="4" t="s">
        <v>42</v>
      </c>
      <c r="P103" s="4" t="s">
        <v>155</v>
      </c>
      <c r="Q103" s="4" t="s">
        <v>29</v>
      </c>
      <c r="R103" s="14">
        <v>3</v>
      </c>
      <c r="AA103" t="s">
        <v>65</v>
      </c>
      <c r="AB103" t="s">
        <v>164</v>
      </c>
      <c r="AC103" t="s">
        <v>165</v>
      </c>
      <c r="AD103" t="s">
        <v>93</v>
      </c>
      <c r="AE103" t="s">
        <v>206</v>
      </c>
    </row>
    <row r="104" spans="14:31" x14ac:dyDescent="0.25">
      <c r="O104" s="4" t="s">
        <v>16</v>
      </c>
      <c r="P104" s="4" t="s">
        <v>51</v>
      </c>
      <c r="Q104" s="4" t="s">
        <v>146</v>
      </c>
      <c r="R104" s="14">
        <v>3</v>
      </c>
      <c r="AA104" t="s">
        <v>32</v>
      </c>
      <c r="AB104" t="s">
        <v>128</v>
      </c>
      <c r="AC104" t="s">
        <v>9</v>
      </c>
      <c r="AD104" t="s">
        <v>129</v>
      </c>
      <c r="AE104" t="s">
        <v>201</v>
      </c>
    </row>
    <row r="105" spans="14:31" x14ac:dyDescent="0.25">
      <c r="N105" s="10" t="s">
        <v>109</v>
      </c>
      <c r="O105" s="4" t="s">
        <v>32</v>
      </c>
      <c r="P105" s="4" t="s">
        <v>130</v>
      </c>
      <c r="Q105" s="4" t="s">
        <v>22</v>
      </c>
      <c r="R105" s="14">
        <v>2</v>
      </c>
      <c r="AA105" t="s">
        <v>32</v>
      </c>
      <c r="AB105" t="s">
        <v>126</v>
      </c>
      <c r="AC105" t="s">
        <v>107</v>
      </c>
      <c r="AD105" t="s">
        <v>127</v>
      </c>
      <c r="AE105" t="s">
        <v>199</v>
      </c>
    </row>
    <row r="106" spans="14:31" x14ac:dyDescent="0.25">
      <c r="O106" s="4" t="s">
        <v>202</v>
      </c>
      <c r="P106" s="4" t="s">
        <v>112</v>
      </c>
      <c r="Q106" s="4" t="s">
        <v>37</v>
      </c>
      <c r="R106" s="14">
        <v>5</v>
      </c>
      <c r="AA106" t="s">
        <v>32</v>
      </c>
      <c r="AB106" t="s">
        <v>125</v>
      </c>
      <c r="AC106" t="s">
        <v>29</v>
      </c>
      <c r="AD106" t="s">
        <v>104</v>
      </c>
      <c r="AE106" t="s">
        <v>207</v>
      </c>
    </row>
    <row r="107" spans="14:31" x14ac:dyDescent="0.25">
      <c r="N107" s="10" t="s">
        <v>93</v>
      </c>
      <c r="O107" s="4" t="s">
        <v>25</v>
      </c>
      <c r="P107" s="4" t="s">
        <v>102</v>
      </c>
      <c r="Q107" s="4" t="s">
        <v>12</v>
      </c>
      <c r="R107" s="14">
        <v>3</v>
      </c>
      <c r="AA107" t="s">
        <v>32</v>
      </c>
      <c r="AB107" t="s">
        <v>123</v>
      </c>
      <c r="AC107" t="s">
        <v>99</v>
      </c>
      <c r="AD107" t="s">
        <v>124</v>
      </c>
      <c r="AE107" t="s">
        <v>199</v>
      </c>
    </row>
    <row r="108" spans="14:31" x14ac:dyDescent="0.25">
      <c r="N108" s="10" t="s">
        <v>76</v>
      </c>
      <c r="O108" s="4" t="s">
        <v>28</v>
      </c>
      <c r="P108" s="4" t="s">
        <v>233</v>
      </c>
      <c r="Q108" s="4" t="s">
        <v>12</v>
      </c>
      <c r="R108" s="14">
        <v>4</v>
      </c>
      <c r="AA108" t="s">
        <v>33</v>
      </c>
      <c r="AB108" t="s">
        <v>163</v>
      </c>
      <c r="AC108" t="s">
        <v>29</v>
      </c>
      <c r="AD108" t="s">
        <v>53</v>
      </c>
      <c r="AE108" t="s">
        <v>216</v>
      </c>
    </row>
    <row r="109" spans="14:31" x14ac:dyDescent="0.25">
      <c r="N109" s="10" t="s">
        <v>74</v>
      </c>
      <c r="O109" s="4" t="s">
        <v>65</v>
      </c>
      <c r="P109" s="4" t="s">
        <v>73</v>
      </c>
      <c r="Q109" s="4" t="s">
        <v>11</v>
      </c>
      <c r="R109" s="14">
        <v>3</v>
      </c>
      <c r="AA109" t="s">
        <v>42</v>
      </c>
      <c r="AB109" t="s">
        <v>154</v>
      </c>
      <c r="AC109" t="s">
        <v>157</v>
      </c>
      <c r="AD109" t="s">
        <v>93</v>
      </c>
      <c r="AE109" t="s">
        <v>201</v>
      </c>
    </row>
    <row r="110" spans="14:31" x14ac:dyDescent="0.25">
      <c r="N110" s="10" t="s">
        <v>104</v>
      </c>
      <c r="O110" s="4" t="s">
        <v>17</v>
      </c>
      <c r="P110" s="4" t="s">
        <v>116</v>
      </c>
      <c r="Q110" s="4" t="s">
        <v>29</v>
      </c>
      <c r="R110" s="14">
        <v>3</v>
      </c>
      <c r="AA110" t="s">
        <v>42</v>
      </c>
      <c r="AB110" t="s">
        <v>152</v>
      </c>
      <c r="AC110" t="s">
        <v>12</v>
      </c>
      <c r="AD110" t="s">
        <v>104</v>
      </c>
      <c r="AE110" t="s">
        <v>191</v>
      </c>
    </row>
    <row r="111" spans="14:31" x14ac:dyDescent="0.25">
      <c r="N111" s="10" t="s">
        <v>174</v>
      </c>
      <c r="O111" s="4" t="s">
        <v>65</v>
      </c>
      <c r="P111" s="4" t="s">
        <v>170</v>
      </c>
      <c r="Q111" s="4" t="s">
        <v>9</v>
      </c>
      <c r="R111" s="14">
        <v>2</v>
      </c>
      <c r="AA111" t="s">
        <v>110</v>
      </c>
      <c r="AB111" t="s">
        <v>71</v>
      </c>
      <c r="AC111" t="s">
        <v>29</v>
      </c>
      <c r="AD111" t="s">
        <v>109</v>
      </c>
      <c r="AE111" t="s">
        <v>188</v>
      </c>
    </row>
    <row r="112" spans="14:31" x14ac:dyDescent="0.25">
      <c r="N112" s="4" t="s">
        <v>262</v>
      </c>
      <c r="R112" s="14">
        <v>17</v>
      </c>
      <c r="AA112" t="s">
        <v>141</v>
      </c>
      <c r="AB112" t="s">
        <v>133</v>
      </c>
      <c r="AC112" t="s">
        <v>11</v>
      </c>
      <c r="AD112" t="s">
        <v>76</v>
      </c>
      <c r="AE112" t="s">
        <v>193</v>
      </c>
    </row>
    <row r="113" spans="14:31" x14ac:dyDescent="0.25">
      <c r="N113" s="10" t="s">
        <v>31</v>
      </c>
      <c r="O113" s="4" t="s">
        <v>141</v>
      </c>
      <c r="P113" s="4" t="s">
        <v>135</v>
      </c>
      <c r="Q113" s="4" t="s">
        <v>140</v>
      </c>
      <c r="R113" s="14">
        <v>2</v>
      </c>
      <c r="AA113" t="s">
        <v>16</v>
      </c>
      <c r="AB113" t="s">
        <v>144</v>
      </c>
      <c r="AC113" t="s">
        <v>147</v>
      </c>
      <c r="AD113" t="s">
        <v>53</v>
      </c>
      <c r="AE113" t="s">
        <v>213</v>
      </c>
    </row>
    <row r="114" spans="14:31" x14ac:dyDescent="0.25">
      <c r="N114" s="10" t="s">
        <v>4</v>
      </c>
      <c r="O114" s="4" t="s">
        <v>141</v>
      </c>
      <c r="P114" s="4" t="s">
        <v>137</v>
      </c>
      <c r="Q114" s="4" t="s">
        <v>12</v>
      </c>
      <c r="R114" s="14">
        <v>2</v>
      </c>
      <c r="AA114" t="s">
        <v>17</v>
      </c>
      <c r="AB114" t="s">
        <v>119</v>
      </c>
      <c r="AC114" t="s">
        <v>10</v>
      </c>
      <c r="AD114" t="s">
        <v>129</v>
      </c>
      <c r="AE114" t="s">
        <v>194</v>
      </c>
    </row>
    <row r="115" spans="14:31" x14ac:dyDescent="0.25">
      <c r="N115" s="10" t="s">
        <v>121</v>
      </c>
      <c r="O115" s="4" t="s">
        <v>28</v>
      </c>
      <c r="P115" s="4" t="s">
        <v>120</v>
      </c>
      <c r="Q115" s="4" t="s">
        <v>10</v>
      </c>
      <c r="R115" s="14">
        <v>1</v>
      </c>
      <c r="AA115" t="s">
        <v>202</v>
      </c>
      <c r="AB115" t="s">
        <v>122</v>
      </c>
      <c r="AC115" t="s">
        <v>9</v>
      </c>
      <c r="AD115" t="s">
        <v>121</v>
      </c>
      <c r="AE115" t="s">
        <v>194</v>
      </c>
    </row>
    <row r="116" spans="14:31" x14ac:dyDescent="0.25">
      <c r="O116" s="4" t="s">
        <v>202</v>
      </c>
      <c r="P116" s="4" t="s">
        <v>122</v>
      </c>
      <c r="Q116" s="4" t="s">
        <v>9</v>
      </c>
      <c r="R116" s="14">
        <v>0</v>
      </c>
      <c r="Z116" t="s">
        <v>89</v>
      </c>
    </row>
    <row r="117" spans="14:31" x14ac:dyDescent="0.25">
      <c r="N117" s="10" t="s">
        <v>53</v>
      </c>
      <c r="O117" s="4" t="s">
        <v>25</v>
      </c>
      <c r="P117" s="4" t="s">
        <v>100</v>
      </c>
      <c r="Q117" s="4" t="s">
        <v>29</v>
      </c>
      <c r="R117" s="14">
        <v>2</v>
      </c>
    </row>
    <row r="118" spans="14:31" x14ac:dyDescent="0.25">
      <c r="N118" s="10" t="s">
        <v>109</v>
      </c>
      <c r="O118" s="4" t="s">
        <v>32</v>
      </c>
      <c r="P118" s="4" t="s">
        <v>131</v>
      </c>
      <c r="Q118" s="4" t="s">
        <v>132</v>
      </c>
      <c r="R118" s="14">
        <v>1</v>
      </c>
    </row>
    <row r="119" spans="14:31" x14ac:dyDescent="0.25">
      <c r="O119" s="4" t="s">
        <v>110</v>
      </c>
      <c r="P119" s="4" t="s">
        <v>108</v>
      </c>
      <c r="Q119" s="4" t="s">
        <v>19</v>
      </c>
      <c r="R119" s="14">
        <v>1</v>
      </c>
    </row>
    <row r="120" spans="14:31" x14ac:dyDescent="0.25">
      <c r="N120" s="10" t="s">
        <v>93</v>
      </c>
      <c r="O120" s="4" t="s">
        <v>23</v>
      </c>
      <c r="P120" s="4" t="s">
        <v>96</v>
      </c>
      <c r="Q120" s="4" t="s">
        <v>22</v>
      </c>
      <c r="R120" s="14">
        <v>2</v>
      </c>
    </row>
    <row r="121" spans="14:31" x14ac:dyDescent="0.25">
      <c r="O121" s="4" t="s">
        <v>42</v>
      </c>
      <c r="P121" s="4" t="s">
        <v>153</v>
      </c>
      <c r="Q121" s="4" t="s">
        <v>22</v>
      </c>
      <c r="R121" s="14">
        <v>1</v>
      </c>
    </row>
    <row r="122" spans="14:31" x14ac:dyDescent="0.25">
      <c r="O122" s="4" t="s">
        <v>28</v>
      </c>
      <c r="P122" s="4" t="s">
        <v>92</v>
      </c>
      <c r="Q122" s="4" t="s">
        <v>22</v>
      </c>
      <c r="R122" s="14">
        <v>1</v>
      </c>
    </row>
    <row r="123" spans="14:31" x14ac:dyDescent="0.25">
      <c r="O123" s="4" t="s">
        <v>17</v>
      </c>
      <c r="P123" s="4" t="s">
        <v>114</v>
      </c>
      <c r="Q123" s="4" t="s">
        <v>107</v>
      </c>
      <c r="R123" s="14">
        <v>2</v>
      </c>
    </row>
    <row r="124" spans="14:31" x14ac:dyDescent="0.25">
      <c r="N124" s="10" t="s">
        <v>76</v>
      </c>
      <c r="O124" s="4" t="s">
        <v>32</v>
      </c>
      <c r="P124" s="4" t="s">
        <v>75</v>
      </c>
      <c r="Q124" s="4" t="s">
        <v>19</v>
      </c>
      <c r="R124" s="14">
        <v>1</v>
      </c>
    </row>
    <row r="125" spans="14:31" x14ac:dyDescent="0.25">
      <c r="N125" s="10" t="s">
        <v>129</v>
      </c>
      <c r="O125" s="4" t="s">
        <v>32</v>
      </c>
      <c r="P125" s="4" t="s">
        <v>128</v>
      </c>
      <c r="Q125" s="4" t="s">
        <v>9</v>
      </c>
      <c r="R125" s="14">
        <v>0</v>
      </c>
    </row>
    <row r="126" spans="14:31" x14ac:dyDescent="0.25">
      <c r="O126" s="4" t="s">
        <v>17</v>
      </c>
      <c r="P126" s="4" t="s">
        <v>119</v>
      </c>
      <c r="Q126" s="4" t="s">
        <v>10</v>
      </c>
      <c r="R126" s="14">
        <v>0</v>
      </c>
    </row>
    <row r="127" spans="14:31" x14ac:dyDescent="0.25">
      <c r="N127" s="10" t="s">
        <v>104</v>
      </c>
      <c r="O127" s="4" t="s">
        <v>25</v>
      </c>
      <c r="P127" s="4" t="s">
        <v>103</v>
      </c>
      <c r="Q127" s="4" t="s">
        <v>9</v>
      </c>
      <c r="R127" s="14">
        <v>0</v>
      </c>
    </row>
    <row r="128" spans="14:31" x14ac:dyDescent="0.25">
      <c r="N128" s="10" t="s">
        <v>168</v>
      </c>
      <c r="O128" s="4" t="s">
        <v>65</v>
      </c>
      <c r="P128" s="4" t="s">
        <v>167</v>
      </c>
      <c r="Q128" s="4" t="s">
        <v>29</v>
      </c>
      <c r="R128" s="14">
        <v>1</v>
      </c>
    </row>
    <row r="129" spans="14:18" x14ac:dyDescent="0.25">
      <c r="N129" s="10" t="s">
        <v>127</v>
      </c>
      <c r="O129" s="4" t="s">
        <v>32</v>
      </c>
      <c r="P129" s="4" t="s">
        <v>126</v>
      </c>
      <c r="Q129" s="4" t="s">
        <v>107</v>
      </c>
      <c r="R129" s="14">
        <v>0</v>
      </c>
    </row>
    <row r="130" spans="14:18" x14ac:dyDescent="0.25">
      <c r="N130" s="10" t="s">
        <v>124</v>
      </c>
      <c r="O130" s="4" t="s">
        <v>32</v>
      </c>
      <c r="P130" s="4" t="s">
        <v>123</v>
      </c>
      <c r="Q130" s="4" t="s">
        <v>99</v>
      </c>
      <c r="R130" s="14">
        <v>0</v>
      </c>
    </row>
    <row r="131" spans="14:18" x14ac:dyDescent="0.25">
      <c r="N131" s="4" t="s">
        <v>263</v>
      </c>
      <c r="R131" s="14">
        <v>0</v>
      </c>
    </row>
    <row r="132" spans="14:18" x14ac:dyDescent="0.25">
      <c r="N132" s="10" t="s">
        <v>53</v>
      </c>
      <c r="O132" s="4" t="s">
        <v>33</v>
      </c>
      <c r="P132" s="4" t="s">
        <v>163</v>
      </c>
      <c r="Q132" s="4" t="s">
        <v>29</v>
      </c>
      <c r="R132" s="14">
        <v>0</v>
      </c>
    </row>
    <row r="133" spans="14:18" x14ac:dyDescent="0.25">
      <c r="O133" s="4" t="s">
        <v>16</v>
      </c>
      <c r="P133" s="4" t="s">
        <v>144</v>
      </c>
      <c r="Q133" s="4" t="s">
        <v>147</v>
      </c>
      <c r="R133" s="14">
        <v>0</v>
      </c>
    </row>
    <row r="134" spans="14:18" x14ac:dyDescent="0.25">
      <c r="N134" s="10" t="s">
        <v>109</v>
      </c>
      <c r="O134" s="4" t="s">
        <v>110</v>
      </c>
      <c r="P134" s="4" t="s">
        <v>71</v>
      </c>
      <c r="Q134" s="4" t="s">
        <v>29</v>
      </c>
      <c r="R134" s="14">
        <v>0</v>
      </c>
    </row>
    <row r="135" spans="14:18" x14ac:dyDescent="0.25">
      <c r="N135" s="10" t="s">
        <v>93</v>
      </c>
      <c r="O135" s="4" t="s">
        <v>65</v>
      </c>
      <c r="P135" s="4" t="s">
        <v>164</v>
      </c>
      <c r="Q135" s="4" t="s">
        <v>165</v>
      </c>
      <c r="R135" s="14">
        <v>0</v>
      </c>
    </row>
    <row r="136" spans="14:18" x14ac:dyDescent="0.25">
      <c r="O136" s="4" t="s">
        <v>65</v>
      </c>
      <c r="P136" s="4" t="s">
        <v>172</v>
      </c>
      <c r="Q136" s="4" t="s">
        <v>22</v>
      </c>
      <c r="R136" s="14">
        <v>0</v>
      </c>
    </row>
    <row r="137" spans="14:18" x14ac:dyDescent="0.25">
      <c r="O137" s="4" t="s">
        <v>42</v>
      </c>
      <c r="P137" s="4" t="s">
        <v>154</v>
      </c>
      <c r="Q137" s="4" t="s">
        <v>157</v>
      </c>
      <c r="R137" s="14">
        <v>0</v>
      </c>
    </row>
    <row r="138" spans="14:18" x14ac:dyDescent="0.25">
      <c r="N138" s="10" t="s">
        <v>76</v>
      </c>
      <c r="O138" s="4" t="s">
        <v>23</v>
      </c>
      <c r="P138" s="4" t="s">
        <v>97</v>
      </c>
      <c r="Q138" s="4" t="s">
        <v>19</v>
      </c>
      <c r="R138" s="14">
        <v>0</v>
      </c>
    </row>
    <row r="139" spans="14:18" x14ac:dyDescent="0.25">
      <c r="O139" s="4" t="s">
        <v>65</v>
      </c>
      <c r="P139" s="4" t="s">
        <v>166</v>
      </c>
      <c r="Q139" s="4" t="s">
        <v>19</v>
      </c>
      <c r="R139" s="14">
        <v>0</v>
      </c>
    </row>
    <row r="140" spans="14:18" x14ac:dyDescent="0.25">
      <c r="O140" s="4" t="s">
        <v>141</v>
      </c>
      <c r="P140" s="4" t="s">
        <v>133</v>
      </c>
      <c r="Q140" s="4" t="s">
        <v>11</v>
      </c>
      <c r="R140" s="14">
        <v>0</v>
      </c>
    </row>
    <row r="141" spans="14:18" x14ac:dyDescent="0.25">
      <c r="N141" s="10" t="s">
        <v>74</v>
      </c>
      <c r="O141" s="4" t="s">
        <v>151</v>
      </c>
      <c r="P141" s="4" t="s">
        <v>150</v>
      </c>
      <c r="Q141" s="4" t="s">
        <v>107</v>
      </c>
      <c r="R141" s="14">
        <v>0</v>
      </c>
    </row>
    <row r="142" spans="14:18" x14ac:dyDescent="0.25">
      <c r="N142" s="10" t="s">
        <v>104</v>
      </c>
      <c r="O142" s="4" t="s">
        <v>32</v>
      </c>
      <c r="P142" s="4" t="s">
        <v>125</v>
      </c>
      <c r="Q142" s="4" t="s">
        <v>29</v>
      </c>
      <c r="R142" s="14">
        <v>0</v>
      </c>
    </row>
    <row r="143" spans="14:18" x14ac:dyDescent="0.25">
      <c r="O143" s="4" t="s">
        <v>42</v>
      </c>
      <c r="P143" s="4" t="s">
        <v>152</v>
      </c>
      <c r="Q143" s="4" t="s">
        <v>12</v>
      </c>
      <c r="R143" s="14">
        <v>0</v>
      </c>
    </row>
    <row r="144" spans="14:18" x14ac:dyDescent="0.25">
      <c r="N144" s="10" t="s">
        <v>174</v>
      </c>
      <c r="O144" s="4" t="s">
        <v>65</v>
      </c>
      <c r="P144" s="4" t="s">
        <v>169</v>
      </c>
      <c r="Q144" s="4" t="s">
        <v>10</v>
      </c>
      <c r="R144" s="14">
        <v>0</v>
      </c>
    </row>
    <row r="145" spans="14:18" x14ac:dyDescent="0.25">
      <c r="N145" s="4" t="s">
        <v>89</v>
      </c>
      <c r="R145" s="14">
        <v>1018</v>
      </c>
    </row>
  </sheetData>
  <pageMargins left="0.7" right="0.7" top="0.75" bottom="0.75" header="0.3" footer="0.3"/>
  <customProperties>
    <customPr name="_pios_id" r:id="rId10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65743304-81BF-4E29-8A77-AC4BCD2A8B3B}">
  <ds:schemaRefs/>
</ds:datastoreItem>
</file>

<file path=customXml/itemProps2.xml><?xml version="1.0" encoding="utf-8"?>
<ds:datastoreItem xmlns:ds="http://schemas.openxmlformats.org/officeDocument/2006/customXml" ds:itemID="{3CD96FD2-7B7C-4E67-A138-CA8458020614}">
  <ds:schemaRefs/>
</ds:datastoreItem>
</file>

<file path=docMetadata/LabelInfo.xml><?xml version="1.0" encoding="utf-8"?>
<clbl:labelList xmlns:clbl="http://schemas.microsoft.com/office/2020/mipLabelMetadata">
  <clbl:label id="{9a3f3f0f-95b6-4766-93f1-6bd07de19cea}" enabled="0" method="" siteId="{9a3f3f0f-95b6-4766-93f1-6bd07de19ce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Ruteoversigt</vt:lpstr>
      <vt:lpstr>Pivot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2025-02-14T15:24:51Z</dcterms:created>
  <dcterms:modified xsi:type="dcterms:W3CDTF">2025-02-28T11:26:40Z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velux</vt:lpwstr>
  </property>
  <property fmtid="{D5CDD505-2E9C-101B-9397-08002B2CF9AE}" pid="3" name="TemplafyTemplateId">
    <vt:lpwstr>1104021679173009413</vt:lpwstr>
  </property>
  <property fmtid="{D5CDD505-2E9C-101B-9397-08002B2CF9AE}" pid="4" name="TemplafyUserProfileId">
    <vt:lpwstr>1103855283784124468</vt:lpwstr>
  </property>
  <property fmtid="{D5CDD505-2E9C-101B-9397-08002B2CF9AE}" pid="5" name="TemplafyLanguageCode">
    <vt:lpwstr>da-DK</vt:lpwstr>
  </property>
  <property fmtid="{D5CDD505-2E9C-101B-9397-08002B2CF9AE}" pid="6" name="TemplafyFromBlank">
    <vt:bool>true</vt:bool>
  </property>
</Properties>
</file>